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64" activeTab="0"/>
  </bookViews>
  <sheets>
    <sheet name="MN-2200 poolit" sheetId="1" r:id="rId1"/>
    <sheet name="MN-2200 jatko" sheetId="2" r:id="rId2"/>
    <sheet name="MJO poolit" sheetId="3" r:id="rId3"/>
    <sheet name="MJO jatko" sheetId="4" r:id="rId4"/>
    <sheet name="MJO jatko pöytäkirjat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<sst xmlns="http://schemas.openxmlformats.org/spreadsheetml/2006/main" count="977" uniqueCount="254">
  <si>
    <t>Joukkue- ja M-2200 (A) luokkien SM</t>
  </si>
  <si>
    <t>MJO JATKOKAAVIO</t>
  </si>
  <si>
    <t xml:space="preserve">Klo </t>
  </si>
  <si>
    <t>RN</t>
  </si>
  <si>
    <t>Nimi</t>
  </si>
  <si>
    <t>Seura</t>
  </si>
  <si>
    <t>1</t>
  </si>
  <si>
    <t>6983</t>
  </si>
  <si>
    <t>PT 75</t>
  </si>
  <si>
    <t>2</t>
  </si>
  <si>
    <t>B2</t>
  </si>
  <si>
    <t>Por-83</t>
  </si>
  <si>
    <t>3-0</t>
  </si>
  <si>
    <t>3</t>
  </si>
  <si>
    <t>A1</t>
  </si>
  <si>
    <t>OPT-86</t>
  </si>
  <si>
    <t>4</t>
  </si>
  <si>
    <t>6706</t>
  </si>
  <si>
    <t>PT Espoo 2</t>
  </si>
  <si>
    <t>3-1</t>
  </si>
  <si>
    <t>5</t>
  </si>
  <si>
    <t>6914</t>
  </si>
  <si>
    <t>PT Espoo 1</t>
  </si>
  <si>
    <t>6</t>
  </si>
  <si>
    <t>B1</t>
  </si>
  <si>
    <t>KuPTS</t>
  </si>
  <si>
    <t>7</t>
  </si>
  <si>
    <t>A2</t>
  </si>
  <si>
    <t>KoKa 2</t>
  </si>
  <si>
    <t>8</t>
  </si>
  <si>
    <t>6954</t>
  </si>
  <si>
    <t>KoKa 1</t>
  </si>
  <si>
    <t>MJO</t>
  </si>
  <si>
    <t>Lauantai 23.11.2019 klo 10.00</t>
  </si>
  <si>
    <t>Pooli A</t>
  </si>
  <si>
    <t>Voitot</t>
  </si>
  <si>
    <t>Erät</t>
  </si>
  <si>
    <t>Pisteet</t>
  </si>
  <si>
    <t>Sija</t>
  </si>
  <si>
    <t>6373</t>
  </si>
  <si>
    <t>5949</t>
  </si>
  <si>
    <t>LPTS</t>
  </si>
  <si>
    <t>5679</t>
  </si>
  <si>
    <t>KoKa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</si>
  <si>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</si>
  <si>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</si>
  <si>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</si>
  <si>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</si>
  <si>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</si>
  <si>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</si>
  <si>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</si>
  <si>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</si>
  <si>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</si>
  <si>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1-2</t>
  </si>
  <si>
    <t>Pooli B</t>
  </si>
  <si>
    <t>6165</t>
  </si>
  <si>
    <t>6080</t>
  </si>
  <si>
    <t>5775</t>
  </si>
  <si>
    <t>PT Espoo 3</t>
  </si>
  <si>
    <t>PT Espoo</t>
  </si>
  <si>
    <t>3-2</t>
  </si>
  <si>
    <t>KILPAILU</t>
  </si>
  <si>
    <t>Suomen Pöytätennisliitto ry - SPTL</t>
  </si>
  <si>
    <t>JÄRJESTÄJÄ</t>
  </si>
  <si>
    <t>Kosken Kaiku</t>
  </si>
  <si>
    <t>LUOKKA</t>
  </si>
  <si>
    <t>3 pelaajaa, paras viidestä</t>
  </si>
  <si>
    <t>Päivämäärä</t>
  </si>
  <si>
    <t>Klo</t>
  </si>
  <si>
    <t>10.00</t>
  </si>
  <si>
    <t>Koti</t>
  </si>
  <si>
    <t>Vieras</t>
  </si>
  <si>
    <t>A</t>
  </si>
  <si>
    <t>Tuuttila Juhana</t>
  </si>
  <si>
    <t>X</t>
  </si>
  <si>
    <t>Vesalainen Rasmus</t>
  </si>
  <si>
    <t>B</t>
  </si>
  <si>
    <t>Ågren Pekka</t>
  </si>
  <si>
    <t>Y</t>
  </si>
  <si>
    <t>Kanasuo Esa</t>
  </si>
  <si>
    <t>C</t>
  </si>
  <si>
    <t>Lehtonen Tomi</t>
  </si>
  <si>
    <t>Z</t>
  </si>
  <si>
    <t>Vesalainen Matias</t>
  </si>
  <si>
    <t>Ottelut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</si>
  <si>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</si>
  <si>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</si>
  <si>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</si>
  <si>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</si>
  <si>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</si>
  <si>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</si>
  <si>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</si>
  <si>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</si>
  <si>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</si>
  <si>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</si>
  <si>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</si>
  <si>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</si>
  <si>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Tamminen Tero</t>
  </si>
  <si>
    <t>Hyttinen Aleksi</t>
  </si>
  <si>
    <t>Kärner Meelis</t>
  </si>
  <si>
    <t>Pulkkinen Jyri</t>
  </si>
  <si>
    <t>Vanhala Okko</t>
  </si>
  <si>
    <t>Punnonen Petter</t>
  </si>
  <si>
    <t>Kivelä Leo</t>
  </si>
  <si>
    <t>Hattunen Sami</t>
  </si>
  <si>
    <t>Muinonen Julius</t>
  </si>
  <si>
    <t>Jokinen Janne</t>
  </si>
  <si>
    <t>Myllärinen Markus</t>
  </si>
  <si>
    <t>Jokinen Paul</t>
  </si>
  <si>
    <t>Nestorov Maxim</t>
  </si>
  <si>
    <t xml:space="preserve">Joukkue- ja M-2200 (A) luokkien SM </t>
  </si>
  <si>
    <t>14.00</t>
  </si>
  <si>
    <t>Khosravi Sam</t>
  </si>
  <si>
    <t>Naumi Alex</t>
  </si>
  <si>
    <t>Flemming Veikka</t>
  </si>
  <si>
    <t>Tennilä Otto</t>
  </si>
  <si>
    <t>Lahtinen Jorma</t>
  </si>
  <si>
    <t>Koskinen Ari-Matti</t>
  </si>
  <si>
    <t>Ojala Matias</t>
  </si>
  <si>
    <t>Jormanainen Jani</t>
  </si>
  <si>
    <t>Pihkala Arttu</t>
  </si>
  <si>
    <t>Räsänen Mika</t>
  </si>
  <si>
    <t>Räsänen Aleksi</t>
  </si>
  <si>
    <t>Chau Dinh Huy</t>
  </si>
  <si>
    <t>MN-2200</t>
  </si>
  <si>
    <t>23.11.2019</t>
  </si>
  <si>
    <t>4357</t>
  </si>
  <si>
    <t>Tuuttila Juhana/Räsänen Aleksi</t>
  </si>
  <si>
    <t>OPT-86/PT Espoo</t>
  </si>
  <si>
    <t>9-3</t>
  </si>
  <si>
    <t>123-95</t>
  </si>
  <si>
    <t>4147</t>
  </si>
  <si>
    <t>Oksanen Jannika/Ikonen Lari</t>
  </si>
  <si>
    <t>LPTS/Wega</t>
  </si>
  <si>
    <t>7-7</t>
  </si>
  <si>
    <t>136-132</t>
  </si>
  <si>
    <t>3852</t>
  </si>
  <si>
    <t>Kivelä Leo/Muinonen Julius</t>
  </si>
  <si>
    <t>LPTS/LPTS</t>
  </si>
  <si>
    <t>5-7</t>
  </si>
  <si>
    <t>102-119</t>
  </si>
  <si>
    <t>3733</t>
  </si>
  <si>
    <t>Vesalainen Matias/Vesalainen Rasmus</t>
  </si>
  <si>
    <t>KoKa/KoKa</t>
  </si>
  <si>
    <t>4-8</t>
  </si>
  <si>
    <t>114-129</t>
  </si>
  <si>
    <t>9-11</t>
  </si>
  <si>
    <t>11-5</t>
  </si>
  <si>
    <t>11-6</t>
  </si>
  <si>
    <t>2-4</t>
  </si>
  <si>
    <t>12-10</t>
  </si>
  <si>
    <t>7-11</t>
  </si>
  <si>
    <t>11-8</t>
  </si>
  <si>
    <t>10-12</t>
  </si>
  <si>
    <t>11-13</t>
  </si>
  <si>
    <t>1-4</t>
  </si>
  <si>
    <t>11-9</t>
  </si>
  <si>
    <t>11-4</t>
  </si>
  <si>
    <t>6-11</t>
  </si>
  <si>
    <t>11-7</t>
  </si>
  <si>
    <t>5-11</t>
  </si>
  <si>
    <t>8-11</t>
  </si>
  <si>
    <t>13-11</t>
  </si>
  <si>
    <t>3-4</t>
  </si>
  <si>
    <t>4241</t>
  </si>
  <si>
    <t>Lahtinen Jorma/Hattunen Sami</t>
  </si>
  <si>
    <t>PT 75/LPTS</t>
  </si>
  <si>
    <t>9-0</t>
  </si>
  <si>
    <t>101-49</t>
  </si>
  <si>
    <t>4131</t>
  </si>
  <si>
    <t>Pulkkinen Jyri/Hyttinen Aleksi</t>
  </si>
  <si>
    <t>KuPTS/KuPTS</t>
  </si>
  <si>
    <t>6-5</t>
  </si>
  <si>
    <t>89-96</t>
  </si>
  <si>
    <t>3869</t>
  </si>
  <si>
    <t>Titievskaja Aleksandra/Hakaste Lauri</t>
  </si>
  <si>
    <t>PT Espoo/MBF</t>
  </si>
  <si>
    <t>4-6</t>
  </si>
  <si>
    <t>86-94</t>
  </si>
  <si>
    <t>3625</t>
  </si>
  <si>
    <t>Pullinen Leonid/Titievskaja Larisa</t>
  </si>
  <si>
    <t>LPTS/PT-Helsinki</t>
  </si>
  <si>
    <t>0</t>
  </si>
  <si>
    <t>1-9</t>
  </si>
  <si>
    <t>64-101</t>
  </si>
  <si>
    <t>2-11</t>
  </si>
  <si>
    <t>11-1</t>
  </si>
  <si>
    <t>11-2</t>
  </si>
  <si>
    <t>Pooli C</t>
  </si>
  <si>
    <t>4170</t>
  </si>
  <si>
    <t>Khosravi Sam/Sihvo Hannu</t>
  </si>
  <si>
    <t>KoKa/Wega</t>
  </si>
  <si>
    <t>8-4</t>
  </si>
  <si>
    <t>130-113</t>
  </si>
  <si>
    <t>3949</t>
  </si>
  <si>
    <t>Kärner Meelis/Tamminen Tero</t>
  </si>
  <si>
    <t>PT Espoo/PT Espoo</t>
  </si>
  <si>
    <t>8-5</t>
  </si>
  <si>
    <t>138-127</t>
  </si>
  <si>
    <t>3932</t>
  </si>
  <si>
    <t>Punnonen Petter/Nesterov Maxim</t>
  </si>
  <si>
    <t>7-5</t>
  </si>
  <si>
    <t>125-110</t>
  </si>
  <si>
    <t>3798</t>
  </si>
  <si>
    <t>Lehtonen Tomi/Kauppinen Arto</t>
  </si>
  <si>
    <t>OPT-86/Harspo</t>
  </si>
  <si>
    <t>0-9</t>
  </si>
  <si>
    <t>65-108</t>
  </si>
  <si>
    <t>11-3</t>
  </si>
  <si>
    <t>17-15</t>
  </si>
  <si>
    <t>14-12</t>
  </si>
  <si>
    <t>3-11</t>
  </si>
  <si>
    <t>12-14</t>
  </si>
  <si>
    <t>Pooli D</t>
  </si>
  <si>
    <t>4151</t>
  </si>
  <si>
    <t>Ågren Pekka/Äänismaa Juha</t>
  </si>
  <si>
    <t>OPT-86/HIK</t>
  </si>
  <si>
    <t>12-2</t>
  </si>
  <si>
    <t>152-111</t>
  </si>
  <si>
    <t>4064</t>
  </si>
  <si>
    <t>Pitkänen Toni/Rauvola Mika</t>
  </si>
  <si>
    <t>PT-Helsinki/PT-Helsinki</t>
  </si>
  <si>
    <t>9-8</t>
  </si>
  <si>
    <t>166-158</t>
  </si>
  <si>
    <t>3906</t>
  </si>
  <si>
    <t>Jokinen Paul/Jokinen Janne</t>
  </si>
  <si>
    <t>Por-83/Por-83</t>
  </si>
  <si>
    <t>10-6</t>
  </si>
  <si>
    <t>161-134</t>
  </si>
  <si>
    <t>3552</t>
  </si>
  <si>
    <t>Kanasuo Esa/Relander Janne</t>
  </si>
  <si>
    <t>4-10</t>
  </si>
  <si>
    <t>120-146</t>
  </si>
  <si>
    <t>3412</t>
  </si>
  <si>
    <t>Fouxman Denis/Lappi Vesa</t>
  </si>
  <si>
    <t>3-12</t>
  </si>
  <si>
    <t>110-160</t>
  </si>
  <si>
    <t>1-5</t>
  </si>
  <si>
    <t>15-13</t>
  </si>
  <si>
    <t>2-5</t>
  </si>
  <si>
    <t>4-5</t>
  </si>
  <si>
    <t>3-5</t>
  </si>
  <si>
    <t>MN-2200 JATKOKAAVIO</t>
  </si>
  <si>
    <t>6,10,13</t>
  </si>
  <si>
    <t>D2</t>
  </si>
  <si>
    <t>10,8,13</t>
  </si>
  <si>
    <t>C1</t>
  </si>
  <si>
    <t>6,4,6</t>
  </si>
  <si>
    <t>D1</t>
  </si>
  <si>
    <t>-9,-12,5,8,10</t>
  </si>
  <si>
    <t>7,7,5</t>
  </si>
  <si>
    <t>C2</t>
  </si>
  <si>
    <t>8,3,-6,-8,6</t>
  </si>
  <si>
    <t>6,9,1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</si>
</sst>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hh:mm"/>
    <numFmt numFmtId="166" formatCode="0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left"/>
    </xf>
    <xf numFmtId="49" fontId="18" fillId="0" borderId="1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8" fillId="0" borderId="13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19" fillId="0" borderId="15" xfId="0" applyNumberFormat="1" applyFont="1" applyBorder="1" applyAlignment="1">
      <alignment horizontal="left"/>
    </xf>
    <xf numFmtId="49" fontId="19" fillId="0" borderId="0" xfId="0" applyNumberFormat="1" applyFont="1" applyAlignment="1">
      <alignment horizontal="left"/>
    </xf>
    <xf numFmtId="49" fontId="19" fillId="0" borderId="16" xfId="0" applyNumberFormat="1" applyFont="1" applyBorder="1" applyAlignment="1">
      <alignment horizontal="left"/>
    </xf>
    <xf numFmtId="49" fontId="19" fillId="0" borderId="17" xfId="0" applyNumberFormat="1" applyFont="1" applyBorder="1" applyAlignment="1">
      <alignment horizontal="left"/>
    </xf>
    <xf numFmtId="49" fontId="19" fillId="0" borderId="18" xfId="0" applyNumberFormat="1" applyFont="1" applyBorder="1" applyAlignment="1">
      <alignment horizontal="left"/>
    </xf>
    <xf numFmtId="49" fontId="19" fillId="0" borderId="19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20" fillId="0" borderId="0" xfId="0" applyNumberFormat="1" applyFont="1" applyAlignment="1">
      <alignment horizontal="left"/>
    </xf>
    <xf numFmtId="49" fontId="0" fillId="33" borderId="23" xfId="0" applyNumberFormat="1" applyFill="1" applyBorder="1" applyAlignment="1">
      <alignment horizontal="left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20" fillId="0" borderId="14" xfId="0" applyNumberFormat="1" applyFont="1" applyBorder="1" applyAlignment="1">
      <alignment horizontal="left"/>
    </xf>
    <xf numFmtId="49" fontId="21" fillId="0" borderId="22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49" fontId="22" fillId="0" borderId="23" xfId="0" applyNumberFormat="1" applyFont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22" fillId="0" borderId="22" xfId="0" applyNumberFormat="1" applyFont="1" applyBorder="1" applyAlignment="1">
      <alignment horizontal="left"/>
    </xf>
    <xf numFmtId="49" fontId="22" fillId="0" borderId="21" xfId="0" applyNumberFormat="1" applyFont="1" applyBorder="1" applyAlignment="1">
      <alignment horizontal="left"/>
    </xf>
    <xf numFmtId="49" fontId="22" fillId="0" borderId="20" xfId="0" applyNumberFormat="1" applyFont="1" applyBorder="1" applyAlignment="1">
      <alignment horizontal="left"/>
    </xf>
    <xf numFmtId="49" fontId="22" fillId="0" borderId="10" xfId="0" applyNumberFormat="1" applyFont="1" applyBorder="1" applyAlignment="1">
      <alignment horizontal="left"/>
    </xf>
    <xf numFmtId="49" fontId="20" fillId="0" borderId="22" xfId="0" applyNumberFormat="1" applyFont="1" applyBorder="1" applyAlignment="1">
      <alignment horizontal="left"/>
    </xf>
    <xf numFmtId="49" fontId="19" fillId="0" borderId="22" xfId="0" applyNumberFormat="1" applyFont="1" applyBorder="1" applyAlignment="1">
      <alignment horizontal="left"/>
    </xf>
    <xf numFmtId="0" fontId="23" fillId="0" borderId="28" xfId="45" applyFont="1" applyBorder="1">
      <alignment/>
      <protection/>
    </xf>
    <xf numFmtId="0" fontId="19" fillId="0" borderId="29" xfId="45" applyBorder="1">
      <alignment/>
      <protection/>
    </xf>
    <xf numFmtId="0" fontId="21" fillId="0" borderId="30" xfId="45" applyFont="1" applyBorder="1" applyAlignment="1">
      <alignment horizontal="left" indent="1"/>
      <protection/>
    </xf>
    <xf numFmtId="0" fontId="24" fillId="34" borderId="31" xfId="45" applyFont="1" applyFill="1" applyBorder="1" applyAlignment="1" applyProtection="1">
      <alignment horizontal="left" indent="2"/>
      <protection locked="0"/>
    </xf>
    <xf numFmtId="0" fontId="23" fillId="0" borderId="14" xfId="45" applyFont="1" applyBorder="1">
      <alignment/>
      <protection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45">
      <alignment/>
      <protection/>
    </xf>
    <xf numFmtId="0" fontId="21" fillId="0" borderId="32" xfId="45" applyFont="1" applyBorder="1" applyAlignment="1">
      <alignment horizontal="left" indent="1"/>
      <protection/>
    </xf>
    <xf numFmtId="164" fontId="25" fillId="34" borderId="33" xfId="45" applyNumberFormat="1" applyFont="1" applyFill="1" applyBorder="1" applyAlignment="1">
      <alignment horizontal="left" indent="2"/>
      <protection/>
    </xf>
    <xf numFmtId="0" fontId="19" fillId="0" borderId="14" xfId="45" applyBorder="1">
      <alignment/>
      <protection/>
    </xf>
    <xf numFmtId="0" fontId="23" fillId="0" borderId="0" xfId="45" applyFont="1">
      <alignment/>
      <protection/>
    </xf>
    <xf numFmtId="0" fontId="21" fillId="0" borderId="32" xfId="45" applyFont="1" applyBorder="1" applyAlignment="1">
      <alignment horizontal="center"/>
      <protection/>
    </xf>
    <xf numFmtId="0" fontId="24" fillId="34" borderId="33" xfId="45" applyFont="1" applyFill="1" applyBorder="1" applyAlignment="1">
      <alignment horizontal="left" indent="2"/>
      <protection/>
    </xf>
    <xf numFmtId="0" fontId="26" fillId="0" borderId="14" xfId="45" applyFont="1" applyBorder="1">
      <alignment/>
      <protection/>
    </xf>
    <xf numFmtId="0" fontId="27" fillId="0" borderId="0" xfId="0" applyFont="1" applyAlignment="1">
      <alignment/>
    </xf>
    <xf numFmtId="0" fontId="21" fillId="0" borderId="34" xfId="45" applyFont="1" applyBorder="1" applyAlignment="1">
      <alignment horizontal="left" indent="1"/>
      <protection/>
    </xf>
    <xf numFmtId="164" fontId="25" fillId="34" borderId="35" xfId="45" applyNumberFormat="1" applyFont="1" applyFill="1" applyBorder="1" applyAlignment="1" applyProtection="1">
      <alignment horizontal="left" indent="2"/>
      <protection locked="0"/>
    </xf>
    <xf numFmtId="0" fontId="21" fillId="0" borderId="35" xfId="45" applyFont="1" applyBorder="1" applyAlignment="1">
      <alignment horizontal="center"/>
      <protection/>
    </xf>
    <xf numFmtId="165" fontId="24" fillId="34" borderId="36" xfId="45" applyNumberFormat="1" applyFont="1" applyFill="1" applyBorder="1" applyAlignment="1">
      <alignment horizontal="left" indent="2"/>
      <protection/>
    </xf>
    <xf numFmtId="0" fontId="22" fillId="0" borderId="24" xfId="0" applyFont="1" applyBorder="1" applyAlignment="1">
      <alignment/>
    </xf>
    <xf numFmtId="0" fontId="28" fillId="0" borderId="0" xfId="45" applyFont="1">
      <alignment/>
      <protection/>
    </xf>
    <xf numFmtId="0" fontId="21" fillId="0" borderId="20" xfId="45" applyFont="1" applyBorder="1">
      <alignment/>
      <protection/>
    </xf>
    <xf numFmtId="0" fontId="19" fillId="0" borderId="20" xfId="45" applyBorder="1">
      <alignment/>
      <protection/>
    </xf>
    <xf numFmtId="0" fontId="19" fillId="0" borderId="37" xfId="45" applyBorder="1">
      <alignment/>
      <protection/>
    </xf>
    <xf numFmtId="2" fontId="29" fillId="0" borderId="38" xfId="45" applyNumberFormat="1" applyFont="1" applyBorder="1" applyAlignment="1">
      <alignment horizontal="center" vertical="center"/>
      <protection/>
    </xf>
    <xf numFmtId="0" fontId="24" fillId="34" borderId="38" xfId="45" applyFont="1" applyFill="1" applyBorder="1" applyAlignment="1" applyProtection="1">
      <alignment horizontal="left" vertical="center" indent="2"/>
      <protection locked="0"/>
    </xf>
    <xf numFmtId="0" fontId="23" fillId="0" borderId="14" xfId="45" applyFont="1" applyBorder="1" applyAlignment="1" applyProtection="1">
      <alignment horizontal="left" vertical="center" indent="2"/>
      <protection locked="0"/>
    </xf>
    <xf numFmtId="2" fontId="29" fillId="0" borderId="23" xfId="45" applyNumberFormat="1" applyFont="1" applyBorder="1" applyAlignment="1">
      <alignment horizontal="center" vertical="center"/>
      <protection/>
    </xf>
    <xf numFmtId="0" fontId="24" fillId="34" borderId="39" xfId="45" applyFont="1" applyFill="1" applyBorder="1" applyAlignment="1" applyProtection="1">
      <alignment horizontal="left" vertical="center" indent="2"/>
      <protection locked="0"/>
    </xf>
    <xf numFmtId="2" fontId="29" fillId="0" borderId="24" xfId="45" applyNumberFormat="1" applyFont="1" applyBorder="1" applyAlignment="1">
      <alignment horizontal="center"/>
      <protection/>
    </xf>
    <xf numFmtId="0" fontId="27" fillId="34" borderId="26" xfId="45" applyFont="1" applyFill="1" applyBorder="1" applyAlignment="1" applyProtection="1">
      <alignment horizontal="left" indent="2"/>
      <protection locked="0"/>
    </xf>
    <xf numFmtId="0" fontId="27" fillId="0" borderId="40" xfId="45" applyFont="1" applyBorder="1" applyProtection="1">
      <alignment/>
      <protection locked="0"/>
    </xf>
    <xf numFmtId="0" fontId="29" fillId="0" borderId="0" xfId="45" applyFont="1" applyAlignment="1">
      <alignment horizontal="center"/>
      <protection/>
    </xf>
    <xf numFmtId="0" fontId="27" fillId="34" borderId="41" xfId="45" applyFont="1" applyFill="1" applyBorder="1" applyAlignment="1" applyProtection="1">
      <alignment horizontal="left" indent="2"/>
      <protection locked="0"/>
    </xf>
    <xf numFmtId="2" fontId="29" fillId="0" borderId="42" xfId="45" applyNumberFormat="1" applyFont="1" applyBorder="1" applyAlignment="1">
      <alignment horizontal="center"/>
      <protection/>
    </xf>
    <xf numFmtId="0" fontId="27" fillId="34" borderId="23" xfId="45" applyFont="1" applyFill="1" applyBorder="1" applyAlignment="1" applyProtection="1">
      <alignment horizontal="left" indent="2"/>
      <protection locked="0"/>
    </xf>
    <xf numFmtId="0" fontId="29" fillId="0" borderId="25" xfId="45" applyFont="1" applyBorder="1" applyAlignment="1">
      <alignment horizontal="center"/>
      <protection/>
    </xf>
    <xf numFmtId="49" fontId="27" fillId="34" borderId="33" xfId="45" applyNumberFormat="1" applyFont="1" applyFill="1" applyBorder="1" applyAlignment="1" applyProtection="1">
      <alignment horizontal="left" indent="2"/>
      <protection locked="0"/>
    </xf>
    <xf numFmtId="0" fontId="29" fillId="0" borderId="23" xfId="45" applyFont="1" applyBorder="1" applyAlignment="1">
      <alignment horizontal="center"/>
      <protection/>
    </xf>
    <xf numFmtId="0" fontId="30" fillId="0" borderId="0" xfId="45" applyFont="1">
      <alignment/>
      <protection/>
    </xf>
    <xf numFmtId="0" fontId="23" fillId="0" borderId="0" xfId="45" applyFont="1" applyAlignment="1">
      <alignment horizontal="left"/>
      <protection/>
    </xf>
    <xf numFmtId="0" fontId="19" fillId="0" borderId="43" xfId="45" applyBorder="1">
      <alignment/>
      <protection/>
    </xf>
    <xf numFmtId="0" fontId="24" fillId="0" borderId="14" xfId="45" applyFont="1" applyBorder="1">
      <alignment/>
      <protection/>
    </xf>
    <xf numFmtId="0" fontId="20" fillId="0" borderId="25" xfId="45" applyFont="1" applyBorder="1" applyAlignment="1">
      <alignment horizontal="center"/>
      <protection/>
    </xf>
    <xf numFmtId="0" fontId="29" fillId="0" borderId="44" xfId="45" applyFont="1" applyBorder="1" applyAlignment="1">
      <alignment horizontal="center"/>
      <protection/>
    </xf>
    <xf numFmtId="0" fontId="29" fillId="0" borderId="45" xfId="45" applyFont="1" applyBorder="1" applyAlignment="1">
      <alignment horizontal="center"/>
      <protection/>
    </xf>
    <xf numFmtId="0" fontId="27" fillId="0" borderId="23" xfId="45" applyFont="1" applyBorder="1">
      <alignment/>
      <protection/>
    </xf>
    <xf numFmtId="0" fontId="27" fillId="0" borderId="46" xfId="45" applyFont="1" applyBorder="1">
      <alignment/>
      <protection/>
    </xf>
    <xf numFmtId="166" fontId="27" fillId="34" borderId="47" xfId="45" applyNumberFormat="1" applyFont="1" applyFill="1" applyBorder="1" applyAlignment="1" applyProtection="1">
      <alignment horizontal="center"/>
      <protection locked="0"/>
    </xf>
    <xf numFmtId="0" fontId="27" fillId="0" borderId="47" xfId="0" applyFont="1" applyBorder="1" applyAlignment="1">
      <alignment horizontal="center"/>
    </xf>
    <xf numFmtId="0" fontId="24" fillId="0" borderId="47" xfId="45" applyFont="1" applyBorder="1" applyAlignment="1">
      <alignment horizontal="center"/>
      <protection/>
    </xf>
    <xf numFmtId="0" fontId="24" fillId="0" borderId="48" xfId="45" applyFont="1" applyBorder="1" applyAlignment="1">
      <alignment horizontal="center"/>
      <protection/>
    </xf>
    <xf numFmtId="0" fontId="24" fillId="0" borderId="26" xfId="45" applyFont="1" applyBorder="1" applyAlignment="1">
      <alignment horizontal="center"/>
      <protection/>
    </xf>
    <xf numFmtId="0" fontId="27" fillId="0" borderId="26" xfId="45" applyFont="1" applyBorder="1" applyAlignment="1">
      <alignment horizontal="center"/>
      <protection/>
    </xf>
    <xf numFmtId="0" fontId="27" fillId="0" borderId="49" xfId="45" applyFont="1" applyBorder="1" applyAlignment="1">
      <alignment horizontal="center"/>
      <protection/>
    </xf>
    <xf numFmtId="0" fontId="27" fillId="0" borderId="14" xfId="45" applyFont="1" applyBorder="1">
      <alignment/>
      <protection/>
    </xf>
    <xf numFmtId="0" fontId="21" fillId="0" borderId="14" xfId="45" applyFont="1" applyBorder="1">
      <alignment/>
      <protection/>
    </xf>
    <xf numFmtId="0" fontId="21" fillId="0" borderId="0" xfId="45" applyFont="1">
      <alignment/>
      <protection/>
    </xf>
    <xf numFmtId="0" fontId="27" fillId="0" borderId="0" xfId="45" applyFont="1">
      <alignment/>
      <protection/>
    </xf>
    <xf numFmtId="0" fontId="31" fillId="35" borderId="50" xfId="0" applyFont="1" applyFill="1" applyBorder="1" applyAlignment="1">
      <alignment horizontal="center" vertical="center"/>
    </xf>
    <xf numFmtId="0" fontId="19" fillId="0" borderId="51" xfId="45" applyBorder="1" applyProtection="1">
      <alignment/>
      <protection locked="0"/>
    </xf>
    <xf numFmtId="0" fontId="19" fillId="0" borderId="52" xfId="45" applyBorder="1" applyProtection="1">
      <alignment/>
      <protection locked="0"/>
    </xf>
    <xf numFmtId="0" fontId="31" fillId="0" borderId="53" xfId="45" applyFont="1" applyBorder="1" applyAlignment="1" applyProtection="1">
      <alignment horizontal="left" vertical="center" indent="2"/>
      <protection locked="0"/>
    </xf>
    <xf numFmtId="0" fontId="31" fillId="0" borderId="54" xfId="45" applyFont="1" applyBorder="1" applyAlignment="1" applyProtection="1">
      <alignment horizontal="left" vertical="center" indent="2"/>
      <protection locked="0"/>
    </xf>
    <xf numFmtId="0" fontId="29" fillId="0" borderId="0" xfId="45" applyFont="1">
      <alignment/>
      <protection/>
    </xf>
    <xf numFmtId="0" fontId="19" fillId="0" borderId="0" xfId="45" applyProtection="1">
      <alignment/>
      <protection locked="0"/>
    </xf>
    <xf numFmtId="0" fontId="31" fillId="0" borderId="0" xfId="45" applyFont="1" applyAlignment="1" applyProtection="1">
      <alignment horizontal="left" vertical="center" indent="2"/>
      <protection locked="0"/>
    </xf>
    <xf numFmtId="0" fontId="21" fillId="0" borderId="55" xfId="45" applyFont="1" applyBorder="1" applyAlignment="1">
      <alignment horizontal="left" indent="1"/>
      <protection/>
    </xf>
    <xf numFmtId="0" fontId="24" fillId="34" borderId="56" xfId="45" applyFont="1" applyFill="1" applyBorder="1" applyAlignment="1" applyProtection="1">
      <alignment horizontal="left" indent="2"/>
      <protection locked="0"/>
    </xf>
    <xf numFmtId="0" fontId="24" fillId="34" borderId="57" xfId="45" applyFont="1" applyFill="1" applyBorder="1" applyAlignment="1" applyProtection="1">
      <alignment horizontal="left" indent="2"/>
      <protection locked="0"/>
    </xf>
    <xf numFmtId="0" fontId="24" fillId="34" borderId="58" xfId="45" applyFont="1" applyFill="1" applyBorder="1" applyAlignment="1" applyProtection="1">
      <alignment horizontal="left" indent="2"/>
      <protection locked="0"/>
    </xf>
    <xf numFmtId="0" fontId="21" fillId="0" borderId="59" xfId="45" applyFont="1" applyBorder="1" applyAlignment="1">
      <alignment horizontal="left" indent="1"/>
      <protection/>
    </xf>
    <xf numFmtId="0" fontId="21" fillId="0" borderId="60" xfId="45" applyFont="1" applyBorder="1" applyAlignment="1">
      <alignment horizontal="left" indent="1"/>
      <protection/>
    </xf>
    <xf numFmtId="164" fontId="25" fillId="34" borderId="42" xfId="45" applyNumberFormat="1" applyFont="1" applyFill="1" applyBorder="1" applyAlignment="1">
      <alignment horizontal="left" indent="2"/>
      <protection/>
    </xf>
    <xf numFmtId="164" fontId="25" fillId="34" borderId="21" xfId="45" applyNumberFormat="1" applyFont="1" applyFill="1" applyBorder="1" applyAlignment="1">
      <alignment horizontal="left" indent="2"/>
      <protection/>
    </xf>
    <xf numFmtId="164" fontId="25" fillId="34" borderId="61" xfId="45" applyNumberFormat="1" applyFont="1" applyFill="1" applyBorder="1" applyAlignment="1">
      <alignment horizontal="left" indent="2"/>
      <protection/>
    </xf>
    <xf numFmtId="0" fontId="21" fillId="0" borderId="59" xfId="45" applyFont="1" applyBorder="1" applyAlignment="1">
      <alignment horizontal="center"/>
      <protection/>
    </xf>
    <xf numFmtId="0" fontId="21" fillId="0" borderId="60" xfId="45" applyFont="1" applyBorder="1" applyAlignment="1">
      <alignment horizontal="center"/>
      <protection/>
    </xf>
    <xf numFmtId="0" fontId="24" fillId="34" borderId="42" xfId="45" applyFont="1" applyFill="1" applyBorder="1" applyAlignment="1">
      <alignment horizontal="left" indent="2"/>
      <protection/>
    </xf>
    <xf numFmtId="0" fontId="24" fillId="34" borderId="21" xfId="45" applyFont="1" applyFill="1" applyBorder="1" applyAlignment="1">
      <alignment horizontal="left" indent="2"/>
      <protection/>
    </xf>
    <xf numFmtId="0" fontId="24" fillId="34" borderId="61" xfId="45" applyFont="1" applyFill="1" applyBorder="1" applyAlignment="1">
      <alignment horizontal="left" indent="2"/>
      <protection/>
    </xf>
    <xf numFmtId="0" fontId="21" fillId="0" borderId="62" xfId="45" applyFont="1" applyBorder="1" applyAlignment="1">
      <alignment horizontal="left" indent="1"/>
      <protection/>
    </xf>
    <xf numFmtId="0" fontId="21" fillId="0" borderId="63" xfId="45" applyFont="1" applyBorder="1" applyAlignment="1">
      <alignment horizontal="left" indent="1"/>
      <protection/>
    </xf>
    <xf numFmtId="164" fontId="25" fillId="34" borderId="64" xfId="45" applyNumberFormat="1" applyFont="1" applyFill="1" applyBorder="1" applyAlignment="1" applyProtection="1">
      <alignment horizontal="left" indent="2"/>
      <protection locked="0"/>
    </xf>
    <xf numFmtId="164" fontId="25" fillId="34" borderId="65" xfId="45" applyNumberFormat="1" applyFont="1" applyFill="1" applyBorder="1" applyAlignment="1" applyProtection="1">
      <alignment horizontal="left" indent="2"/>
      <protection locked="0"/>
    </xf>
    <xf numFmtId="164" fontId="25" fillId="34" borderId="63" xfId="45" applyNumberFormat="1" applyFont="1" applyFill="1" applyBorder="1" applyAlignment="1" applyProtection="1">
      <alignment horizontal="left" indent="2"/>
      <protection locked="0"/>
    </xf>
    <xf numFmtId="165" fontId="24" fillId="34" borderId="64" xfId="45" applyNumberFormat="1" applyFont="1" applyFill="1" applyBorder="1" applyAlignment="1">
      <alignment horizontal="left" indent="2"/>
      <protection/>
    </xf>
    <xf numFmtId="165" fontId="24" fillId="34" borderId="65" xfId="45" applyNumberFormat="1" applyFont="1" applyFill="1" applyBorder="1" applyAlignment="1">
      <alignment horizontal="left" indent="2"/>
      <protection/>
    </xf>
    <xf numFmtId="165" fontId="24" fillId="34" borderId="66" xfId="45" applyNumberFormat="1" applyFont="1" applyFill="1" applyBorder="1" applyAlignment="1">
      <alignment horizontal="left" indent="2"/>
      <protection/>
    </xf>
    <xf numFmtId="0" fontId="24" fillId="34" borderId="67" xfId="45" applyFont="1" applyFill="1" applyBorder="1" applyAlignment="1" applyProtection="1">
      <alignment horizontal="left" vertical="center" indent="2"/>
      <protection locked="0"/>
    </xf>
    <xf numFmtId="0" fontId="24" fillId="34" borderId="68" xfId="45" applyFont="1" applyFill="1" applyBorder="1" applyAlignment="1" applyProtection="1">
      <alignment horizontal="left" vertical="center" indent="2"/>
      <protection locked="0"/>
    </xf>
    <xf numFmtId="0" fontId="24" fillId="34" borderId="69" xfId="45" applyFont="1" applyFill="1" applyBorder="1" applyAlignment="1" applyProtection="1">
      <alignment horizontal="left" vertical="center" indent="2"/>
      <protection locked="0"/>
    </xf>
    <xf numFmtId="0" fontId="27" fillId="34" borderId="70" xfId="45" applyFont="1" applyFill="1" applyBorder="1" applyAlignment="1" applyProtection="1">
      <alignment horizontal="left" indent="2"/>
      <protection locked="0"/>
    </xf>
    <xf numFmtId="0" fontId="27" fillId="34" borderId="71" xfId="45" applyFont="1" applyFill="1" applyBorder="1" applyAlignment="1" applyProtection="1">
      <alignment horizontal="left" indent="2"/>
      <protection locked="0"/>
    </xf>
    <xf numFmtId="0" fontId="27" fillId="34" borderId="72" xfId="45" applyFont="1" applyFill="1" applyBorder="1" applyAlignment="1" applyProtection="1">
      <alignment horizontal="left" indent="2"/>
      <protection locked="0"/>
    </xf>
    <xf numFmtId="0" fontId="27" fillId="34" borderId="73" xfId="45" applyFont="1" applyFill="1" applyBorder="1" applyAlignment="1" applyProtection="1">
      <alignment horizontal="left" indent="2"/>
      <protection locked="0"/>
    </xf>
    <xf numFmtId="0" fontId="27" fillId="34" borderId="42" xfId="45" applyFont="1" applyFill="1" applyBorder="1" applyAlignment="1" applyProtection="1">
      <alignment horizontal="left" indent="2"/>
      <protection locked="0"/>
    </xf>
    <xf numFmtId="0" fontId="27" fillId="34" borderId="60" xfId="45" applyFont="1" applyFill="1" applyBorder="1" applyAlignment="1" applyProtection="1">
      <alignment horizontal="left" indent="2"/>
      <protection locked="0"/>
    </xf>
    <xf numFmtId="49" fontId="27" fillId="34" borderId="42" xfId="45" applyNumberFormat="1" applyFont="1" applyFill="1" applyBorder="1" applyAlignment="1" applyProtection="1">
      <alignment horizontal="left" indent="2"/>
      <protection locked="0"/>
    </xf>
    <xf numFmtId="49" fontId="27" fillId="34" borderId="21" xfId="45" applyNumberFormat="1" applyFont="1" applyFill="1" applyBorder="1" applyAlignment="1" applyProtection="1">
      <alignment horizontal="left" indent="2"/>
      <protection locked="0"/>
    </xf>
    <xf numFmtId="49" fontId="27" fillId="34" borderId="61" xfId="45" applyNumberFormat="1" applyFont="1" applyFill="1" applyBorder="1" applyAlignment="1" applyProtection="1">
      <alignment horizontal="left" indent="2"/>
      <protection locked="0"/>
    </xf>
    <xf numFmtId="0" fontId="20" fillId="0" borderId="74" xfId="45" applyFont="1" applyBorder="1" applyAlignment="1">
      <alignment horizontal="center"/>
      <protection/>
    </xf>
    <xf numFmtId="0" fontId="20" fillId="0" borderId="75" xfId="45" applyFont="1" applyBorder="1" applyAlignment="1">
      <alignment horizontal="center"/>
      <protection/>
    </xf>
    <xf numFmtId="0" fontId="24" fillId="0" borderId="76" xfId="45" applyFont="1" applyBorder="1" applyAlignment="1">
      <alignment horizontal="center"/>
      <protection/>
    </xf>
    <xf numFmtId="0" fontId="24" fillId="0" borderId="77" xfId="45" applyFont="1" applyBorder="1" applyAlignment="1">
      <alignment horizontal="center"/>
      <protection/>
    </xf>
    <xf numFmtId="0" fontId="31" fillId="35" borderId="18" xfId="0" applyFont="1" applyFill="1" applyBorder="1" applyAlignment="1">
      <alignment horizontal="center" vertical="center"/>
    </xf>
    <xf numFmtId="0" fontId="24" fillId="34" borderId="31" xfId="45" applyFont="1" applyFill="1" applyBorder="1" applyAlignment="1" applyProtection="1">
      <alignment horizontal="center"/>
      <protection locked="0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47625</xdr:rowOff>
    </xdr:from>
    <xdr:to>
      <xdr:col>0</xdr:col>
      <xdr:colOff>361950</xdr:colOff>
      <xdr:row>31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629275"/>
          <a:ext cx="304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66</xdr:row>
      <xdr:rowOff>66675</xdr:rowOff>
    </xdr:from>
    <xdr:to>
      <xdr:col>0</xdr:col>
      <xdr:colOff>361950</xdr:colOff>
      <xdr:row>67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4872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127</xdr:row>
      <xdr:rowOff>47625</xdr:rowOff>
    </xdr:from>
    <xdr:to>
      <xdr:col>0</xdr:col>
      <xdr:colOff>361950</xdr:colOff>
      <xdr:row>128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841200"/>
          <a:ext cx="304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156</xdr:row>
      <xdr:rowOff>66675</xdr:rowOff>
    </xdr:from>
    <xdr:to>
      <xdr:col>1</xdr:col>
      <xdr:colOff>0</xdr:colOff>
      <xdr:row>157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043237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190</xdr:row>
      <xdr:rowOff>47625</xdr:rowOff>
    </xdr:from>
    <xdr:to>
      <xdr:col>0</xdr:col>
      <xdr:colOff>361950</xdr:colOff>
      <xdr:row>191</xdr:row>
      <xdr:rowOff>180975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7347525"/>
          <a:ext cx="304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95</xdr:row>
      <xdr:rowOff>66675</xdr:rowOff>
    </xdr:from>
    <xdr:to>
      <xdr:col>0</xdr:col>
      <xdr:colOff>361950</xdr:colOff>
      <xdr:row>96</xdr:row>
      <xdr:rowOff>180975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3642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371475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25</xdr:row>
      <xdr:rowOff>66675</xdr:rowOff>
    </xdr:from>
    <xdr:to>
      <xdr:col>0</xdr:col>
      <xdr:colOff>371475</xdr:colOff>
      <xdr:row>26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292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53</xdr:row>
      <xdr:rowOff>66675</xdr:rowOff>
    </xdr:from>
    <xdr:to>
      <xdr:col>0</xdr:col>
      <xdr:colOff>371475</xdr:colOff>
      <xdr:row>54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6489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77</xdr:row>
      <xdr:rowOff>66675</xdr:rowOff>
    </xdr:from>
    <xdr:to>
      <xdr:col>0</xdr:col>
      <xdr:colOff>371475</xdr:colOff>
      <xdr:row>78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3924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M-kis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-2200 poolit"/>
      <sheetName val="M-2200-JATKO"/>
      <sheetName val="MJO poolit"/>
      <sheetName val="MJO-JATKO"/>
      <sheetName val="MJO-JATKO pöytäkirjat"/>
      <sheetName val="MN-2200np poolit"/>
      <sheetName val="MN-2200np-JATKO"/>
      <sheetName val="NJO pool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37.28125" style="0" customWidth="1"/>
    <col min="4" max="4" width="23.8515625" style="0" customWidth="1"/>
    <col min="5" max="5" width="7.140625" style="0" customWidth="1"/>
    <col min="6" max="6" width="7.00390625" style="0" customWidth="1"/>
    <col min="7" max="7" width="8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1" ht="15" thickBot="1"/>
    <row r="2" spans="1:10" ht="17.25">
      <c r="A2" s="1"/>
      <c r="B2" s="2" t="s">
        <v>0</v>
      </c>
      <c r="C2" s="3"/>
      <c r="D2" s="3"/>
      <c r="E2" s="4"/>
      <c r="F2" s="5"/>
      <c r="G2" s="6"/>
      <c r="H2" s="6"/>
      <c r="I2" s="8"/>
      <c r="J2" s="8"/>
    </row>
    <row r="3" spans="1:10" ht="15">
      <c r="A3" s="1"/>
      <c r="B3" s="7" t="s">
        <v>124</v>
      </c>
      <c r="C3" s="8"/>
      <c r="D3" s="8"/>
      <c r="E3" s="9"/>
      <c r="F3" s="5"/>
      <c r="G3" s="6"/>
      <c r="H3" s="6"/>
      <c r="I3" s="8"/>
      <c r="J3" s="8"/>
    </row>
    <row r="4" spans="1:10" ht="15.75" thickBot="1">
      <c r="A4" s="1"/>
      <c r="B4" s="10" t="s">
        <v>125</v>
      </c>
      <c r="C4" s="11"/>
      <c r="D4" s="11"/>
      <c r="E4" s="12"/>
      <c r="F4" s="5"/>
      <c r="G4" s="6"/>
      <c r="H4" s="6"/>
      <c r="I4" s="8"/>
      <c r="J4" s="8"/>
    </row>
    <row r="5" spans="1:10" ht="15">
      <c r="A5" s="13"/>
      <c r="B5" s="14"/>
      <c r="C5" s="14"/>
      <c r="D5" s="14"/>
      <c r="E5" s="14"/>
      <c r="F5" s="13"/>
      <c r="G5" s="13"/>
      <c r="H5" s="13"/>
      <c r="I5" s="8"/>
      <c r="J5" s="8"/>
    </row>
    <row r="6" spans="1:10" ht="14.25">
      <c r="A6" s="27"/>
      <c r="B6" s="27" t="s">
        <v>3</v>
      </c>
      <c r="C6" s="27" t="s">
        <v>34</v>
      </c>
      <c r="D6" s="27" t="s">
        <v>5</v>
      </c>
      <c r="E6" s="27" t="s">
        <v>35</v>
      </c>
      <c r="F6" s="27" t="s">
        <v>36</v>
      </c>
      <c r="G6" s="27" t="s">
        <v>37</v>
      </c>
      <c r="H6" s="27" t="s">
        <v>38</v>
      </c>
      <c r="I6" s="28"/>
      <c r="J6" s="29"/>
    </row>
    <row r="7" spans="1:10" ht="14.25">
      <c r="A7" s="27" t="s">
        <v>6</v>
      </c>
      <c r="B7" s="27" t="s">
        <v>126</v>
      </c>
      <c r="C7" s="27" t="s">
        <v>127</v>
      </c>
      <c r="D7" s="27" t="s">
        <v>128</v>
      </c>
      <c r="E7" s="27" t="s">
        <v>13</v>
      </c>
      <c r="F7" s="27" t="s">
        <v>129</v>
      </c>
      <c r="G7" s="27" t="s">
        <v>130</v>
      </c>
      <c r="H7" s="27" t="s">
        <v>6</v>
      </c>
      <c r="I7" s="28"/>
      <c r="J7" s="29"/>
    </row>
    <row r="8" spans="1:10" ht="14.25">
      <c r="A8" s="27" t="s">
        <v>9</v>
      </c>
      <c r="B8" s="27" t="s">
        <v>131</v>
      </c>
      <c r="C8" s="27" t="s">
        <v>132</v>
      </c>
      <c r="D8" s="27" t="s">
        <v>133</v>
      </c>
      <c r="E8" s="27" t="s">
        <v>6</v>
      </c>
      <c r="F8" s="27" t="s">
        <v>134</v>
      </c>
      <c r="G8" s="27" t="s">
        <v>135</v>
      </c>
      <c r="H8" s="27" t="s">
        <v>9</v>
      </c>
      <c r="I8" s="28"/>
      <c r="J8" s="29"/>
    </row>
    <row r="9" spans="1:10" ht="14.25">
      <c r="A9" s="27" t="s">
        <v>13</v>
      </c>
      <c r="B9" s="27" t="s">
        <v>136</v>
      </c>
      <c r="C9" s="27" t="s">
        <v>137</v>
      </c>
      <c r="D9" s="27" t="s">
        <v>138</v>
      </c>
      <c r="E9" s="27" t="s">
        <v>6</v>
      </c>
      <c r="F9" s="27" t="s">
        <v>139</v>
      </c>
      <c r="G9" s="27" t="s">
        <v>140</v>
      </c>
      <c r="H9" s="27" t="s">
        <v>13</v>
      </c>
      <c r="I9" s="28"/>
      <c r="J9" s="29"/>
    </row>
    <row r="10" spans="1:10" ht="14.25">
      <c r="A10" s="27" t="s">
        <v>16</v>
      </c>
      <c r="B10" s="27" t="s">
        <v>141</v>
      </c>
      <c r="C10" s="27" t="s">
        <v>142</v>
      </c>
      <c r="D10" s="27" t="s">
        <v>143</v>
      </c>
      <c r="E10" s="27" t="s">
        <v>6</v>
      </c>
      <c r="F10" s="27" t="s">
        <v>144</v>
      </c>
      <c r="G10" s="27" t="s">
        <v>145</v>
      </c>
      <c r="H10" s="27" t="s">
        <v>16</v>
      </c>
      <c r="I10" s="28"/>
      <c r="J10" s="29"/>
    </row>
    <row r="11" spans="1:10" ht="14.25">
      <c r="A11" s="27" t="s">
        <v>20</v>
      </c>
      <c r="B11" s="27"/>
      <c r="C11" s="27"/>
      <c r="D11" s="27"/>
      <c r="E11" s="27"/>
      <c r="F11" s="27"/>
      <c r="G11" s="27"/>
      <c r="H11" s="27"/>
      <c r="I11" s="28"/>
      <c r="J11" s="29"/>
    </row>
    <row r="12" spans="1:10" ht="14.25">
      <c r="A12" s="30"/>
      <c r="B12" s="30"/>
      <c r="C12" s="31"/>
      <c r="D12" s="31"/>
      <c r="E12" s="31"/>
      <c r="F12" s="31"/>
      <c r="G12" s="31"/>
      <c r="H12" s="31"/>
      <c r="I12" s="32"/>
      <c r="J12" s="32"/>
    </row>
    <row r="13" spans="1:10" ht="14.25">
      <c r="A13" s="29"/>
      <c r="B13" s="33"/>
      <c r="C13" s="27"/>
      <c r="D13" s="27" t="s">
        <v>44</v>
      </c>
      <c r="E13" s="27" t="s">
        <v>45</v>
      </c>
      <c r="F13" s="27" t="s">
        <v>46</v>
      </c>
      <c r="G13" s="27" t="s">
        <v>47</v>
      </c>
      <c r="H13" s="27" t="s">
        <v>48</v>
      </c>
      <c r="I13" s="27" t="s">
        <v>49</v>
      </c>
      <c r="J13" s="27" t="s">
        <v>50</v>
      </c>
    </row>
    <row r="14" spans="1:10" ht="14.25">
      <c r="A14" s="29"/>
      <c r="B14" s="33"/>
      <c r="C14" s="27" t="s">
        <v>51</v>
      </c>
      <c r="D14" s="27" t="s">
        <v>146</v>
      </c>
      <c r="E14" s="27" t="s">
        <v>147</v>
      </c>
      <c r="F14" s="27" t="s">
        <v>148</v>
      </c>
      <c r="G14" s="27" t="s">
        <v>147</v>
      </c>
      <c r="H14" s="27"/>
      <c r="I14" s="27" t="s">
        <v>19</v>
      </c>
      <c r="J14" s="27" t="s">
        <v>16</v>
      </c>
    </row>
    <row r="15" spans="1:10" ht="14.25">
      <c r="A15" s="29"/>
      <c r="B15" s="33"/>
      <c r="C15" s="27" t="s">
        <v>149</v>
      </c>
      <c r="D15" s="27" t="s">
        <v>150</v>
      </c>
      <c r="E15" s="27" t="s">
        <v>151</v>
      </c>
      <c r="F15" s="27" t="s">
        <v>152</v>
      </c>
      <c r="G15" s="27" t="s">
        <v>153</v>
      </c>
      <c r="H15" s="27" t="s">
        <v>154</v>
      </c>
      <c r="I15" s="27" t="s">
        <v>52</v>
      </c>
      <c r="J15" s="27" t="s">
        <v>13</v>
      </c>
    </row>
    <row r="16" spans="1:10" ht="14.25">
      <c r="A16" s="29"/>
      <c r="B16" s="33"/>
      <c r="C16" s="27" t="s">
        <v>155</v>
      </c>
      <c r="D16" s="27" t="s">
        <v>147</v>
      </c>
      <c r="E16" s="27" t="s">
        <v>152</v>
      </c>
      <c r="F16" s="27" t="s">
        <v>156</v>
      </c>
      <c r="G16" s="27"/>
      <c r="H16" s="27"/>
      <c r="I16" s="27" t="s">
        <v>12</v>
      </c>
      <c r="J16" s="27" t="s">
        <v>9</v>
      </c>
    </row>
    <row r="17" spans="1:10" ht="14.25">
      <c r="A17" s="29"/>
      <c r="B17" s="33"/>
      <c r="C17" s="27" t="s">
        <v>52</v>
      </c>
      <c r="D17" s="27" t="s">
        <v>157</v>
      </c>
      <c r="E17" s="27" t="s">
        <v>158</v>
      </c>
      <c r="F17" s="27" t="s">
        <v>159</v>
      </c>
      <c r="G17" s="27" t="s">
        <v>152</v>
      </c>
      <c r="H17" s="27"/>
      <c r="I17" s="27" t="s">
        <v>19</v>
      </c>
      <c r="J17" s="27" t="s">
        <v>16</v>
      </c>
    </row>
    <row r="18" spans="1:10" ht="14.25">
      <c r="A18" s="29"/>
      <c r="B18" s="33"/>
      <c r="C18" s="27" t="s">
        <v>53</v>
      </c>
      <c r="D18" s="27" t="s">
        <v>160</v>
      </c>
      <c r="E18" s="27" t="s">
        <v>152</v>
      </c>
      <c r="F18" s="27" t="s">
        <v>161</v>
      </c>
      <c r="G18" s="27" t="s">
        <v>147</v>
      </c>
      <c r="H18" s="27" t="s">
        <v>162</v>
      </c>
      <c r="I18" s="27" t="s">
        <v>60</v>
      </c>
      <c r="J18" s="27" t="s">
        <v>13</v>
      </c>
    </row>
    <row r="19" spans="1:10" ht="14.25">
      <c r="A19" s="29"/>
      <c r="B19" s="33"/>
      <c r="C19" s="27" t="s">
        <v>163</v>
      </c>
      <c r="D19" s="27" t="s">
        <v>153</v>
      </c>
      <c r="E19" s="27" t="s">
        <v>156</v>
      </c>
      <c r="F19" s="27" t="s">
        <v>148</v>
      </c>
      <c r="G19" s="27" t="s">
        <v>162</v>
      </c>
      <c r="H19" s="27"/>
      <c r="I19" s="27" t="s">
        <v>19</v>
      </c>
      <c r="J19" s="27" t="s">
        <v>6</v>
      </c>
    </row>
    <row r="20" spans="1:10" ht="14.25">
      <c r="A20" s="29"/>
      <c r="B20" s="33"/>
      <c r="C20" s="27"/>
      <c r="D20" s="27"/>
      <c r="E20" s="27"/>
      <c r="F20" s="27"/>
      <c r="G20" s="27"/>
      <c r="H20" s="27"/>
      <c r="I20" s="27"/>
      <c r="J20" s="27"/>
    </row>
    <row r="21" spans="1:10" ht="14.25">
      <c r="A21" s="29"/>
      <c r="B21" s="33"/>
      <c r="C21" s="27"/>
      <c r="D21" s="27"/>
      <c r="E21" s="27"/>
      <c r="F21" s="27"/>
      <c r="G21" s="27"/>
      <c r="H21" s="27"/>
      <c r="I21" s="27"/>
      <c r="J21" s="27"/>
    </row>
    <row r="22" spans="1:10" ht="14.25">
      <c r="A22" s="29"/>
      <c r="B22" s="33"/>
      <c r="C22" s="27"/>
      <c r="D22" s="27"/>
      <c r="E22" s="27"/>
      <c r="F22" s="27"/>
      <c r="G22" s="27"/>
      <c r="H22" s="27"/>
      <c r="I22" s="27"/>
      <c r="J22" s="27"/>
    </row>
    <row r="23" spans="1:10" ht="14.25">
      <c r="A23" s="29"/>
      <c r="B23" s="33"/>
      <c r="C23" s="27"/>
      <c r="D23" s="27"/>
      <c r="E23" s="27"/>
      <c r="F23" s="27"/>
      <c r="G23" s="27"/>
      <c r="H23" s="27"/>
      <c r="I23" s="27"/>
      <c r="J23" s="27"/>
    </row>
    <row r="24" spans="1:10" ht="14.25">
      <c r="A24" s="29"/>
      <c r="B24" s="29"/>
      <c r="C24" s="30"/>
      <c r="D24" s="30"/>
      <c r="E24" s="30"/>
      <c r="F24" s="30"/>
      <c r="G24" s="30"/>
      <c r="H24" s="30"/>
      <c r="I24" s="30"/>
      <c r="J24" s="30"/>
    </row>
    <row r="25" spans="1:10" ht="14.25">
      <c r="A25" s="27"/>
      <c r="B25" s="27" t="s">
        <v>3</v>
      </c>
      <c r="C25" s="27" t="s">
        <v>54</v>
      </c>
      <c r="D25" s="27" t="s">
        <v>5</v>
      </c>
      <c r="E25" s="27" t="s">
        <v>35</v>
      </c>
      <c r="F25" s="27" t="s">
        <v>36</v>
      </c>
      <c r="G25" s="27" t="s">
        <v>37</v>
      </c>
      <c r="H25" s="27" t="s">
        <v>38</v>
      </c>
      <c r="I25" s="28"/>
      <c r="J25" s="29"/>
    </row>
    <row r="26" spans="1:10" ht="14.25">
      <c r="A26" s="27" t="s">
        <v>6</v>
      </c>
      <c r="B26" s="27" t="s">
        <v>164</v>
      </c>
      <c r="C26" s="27" t="s">
        <v>165</v>
      </c>
      <c r="D26" s="27" t="s">
        <v>166</v>
      </c>
      <c r="E26" s="27" t="s">
        <v>13</v>
      </c>
      <c r="F26" s="27" t="s">
        <v>167</v>
      </c>
      <c r="G26" s="27" t="s">
        <v>168</v>
      </c>
      <c r="H26" s="27" t="s">
        <v>6</v>
      </c>
      <c r="I26" s="28"/>
      <c r="J26" s="29"/>
    </row>
    <row r="27" spans="1:10" ht="14.25">
      <c r="A27" s="27" t="s">
        <v>9</v>
      </c>
      <c r="B27" s="27" t="s">
        <v>169</v>
      </c>
      <c r="C27" s="27" t="s">
        <v>170</v>
      </c>
      <c r="D27" s="27" t="s">
        <v>171</v>
      </c>
      <c r="E27" s="27" t="s">
        <v>9</v>
      </c>
      <c r="F27" s="27" t="s">
        <v>172</v>
      </c>
      <c r="G27" s="27" t="s">
        <v>173</v>
      </c>
      <c r="H27" s="27" t="s">
        <v>9</v>
      </c>
      <c r="I27" s="28"/>
      <c r="J27" s="29"/>
    </row>
    <row r="28" spans="1:10" ht="14.25">
      <c r="A28" s="27" t="s">
        <v>13</v>
      </c>
      <c r="B28" s="27" t="s">
        <v>174</v>
      </c>
      <c r="C28" s="27" t="s">
        <v>175</v>
      </c>
      <c r="D28" s="27" t="s">
        <v>176</v>
      </c>
      <c r="E28" s="27" t="s">
        <v>6</v>
      </c>
      <c r="F28" s="27" t="s">
        <v>177</v>
      </c>
      <c r="G28" s="27" t="s">
        <v>178</v>
      </c>
      <c r="H28" s="27" t="s">
        <v>13</v>
      </c>
      <c r="I28" s="28"/>
      <c r="J28" s="29"/>
    </row>
    <row r="29" spans="1:10" ht="14.25">
      <c r="A29" s="27" t="s">
        <v>16</v>
      </c>
      <c r="B29" s="27" t="s">
        <v>179</v>
      </c>
      <c r="C29" s="27" t="s">
        <v>180</v>
      </c>
      <c r="D29" s="27" t="s">
        <v>181</v>
      </c>
      <c r="E29" s="27" t="s">
        <v>182</v>
      </c>
      <c r="F29" s="27" t="s">
        <v>183</v>
      </c>
      <c r="G29" s="27" t="s">
        <v>184</v>
      </c>
      <c r="H29" s="27" t="s">
        <v>16</v>
      </c>
      <c r="I29" s="28"/>
      <c r="J29" s="29"/>
    </row>
    <row r="30" spans="1:10" ht="14.25">
      <c r="A30" s="27" t="s">
        <v>20</v>
      </c>
      <c r="B30" s="27"/>
      <c r="C30" s="27"/>
      <c r="D30" s="27"/>
      <c r="E30" s="27"/>
      <c r="F30" s="27"/>
      <c r="G30" s="27"/>
      <c r="H30" s="27"/>
      <c r="I30" s="28"/>
      <c r="J30" s="29"/>
    </row>
    <row r="31" spans="1:10" ht="14.25">
      <c r="A31" s="30"/>
      <c r="B31" s="30"/>
      <c r="C31" s="31"/>
      <c r="D31" s="31"/>
      <c r="E31" s="31"/>
      <c r="F31" s="31"/>
      <c r="G31" s="31"/>
      <c r="H31" s="31"/>
      <c r="I31" s="32"/>
      <c r="J31" s="32"/>
    </row>
    <row r="32" spans="1:10" ht="14.25">
      <c r="A32" s="29"/>
      <c r="B32" s="33"/>
      <c r="C32" s="27"/>
      <c r="D32" s="27" t="s">
        <v>44</v>
      </c>
      <c r="E32" s="27" t="s">
        <v>45</v>
      </c>
      <c r="F32" s="27" t="s">
        <v>46</v>
      </c>
      <c r="G32" s="27" t="s">
        <v>47</v>
      </c>
      <c r="H32" s="27" t="s">
        <v>48</v>
      </c>
      <c r="I32" s="27" t="s">
        <v>49</v>
      </c>
      <c r="J32" s="27" t="s">
        <v>50</v>
      </c>
    </row>
    <row r="33" spans="1:10" ht="14.25">
      <c r="A33" s="29"/>
      <c r="B33" s="33"/>
      <c r="C33" s="27" t="s">
        <v>51</v>
      </c>
      <c r="D33" s="27" t="s">
        <v>147</v>
      </c>
      <c r="E33" s="27" t="s">
        <v>162</v>
      </c>
      <c r="F33" s="27" t="s">
        <v>147</v>
      </c>
      <c r="G33" s="27"/>
      <c r="H33" s="27"/>
      <c r="I33" s="27" t="s">
        <v>12</v>
      </c>
      <c r="J33" s="27" t="s">
        <v>16</v>
      </c>
    </row>
    <row r="34" spans="1:10" ht="14.25">
      <c r="A34" s="29"/>
      <c r="B34" s="33"/>
      <c r="C34" s="27" t="s">
        <v>149</v>
      </c>
      <c r="D34" s="27" t="s">
        <v>159</v>
      </c>
      <c r="E34" s="27" t="s">
        <v>185</v>
      </c>
      <c r="F34" s="27" t="s">
        <v>148</v>
      </c>
      <c r="G34" s="27" t="s">
        <v>159</v>
      </c>
      <c r="H34" s="27"/>
      <c r="I34" s="27" t="s">
        <v>19</v>
      </c>
      <c r="J34" s="27" t="s">
        <v>13</v>
      </c>
    </row>
    <row r="35" spans="1:10" ht="14.25">
      <c r="A35" s="29"/>
      <c r="B35" s="33"/>
      <c r="C35" s="27" t="s">
        <v>155</v>
      </c>
      <c r="D35" s="27" t="s">
        <v>157</v>
      </c>
      <c r="E35" s="27" t="s">
        <v>157</v>
      </c>
      <c r="F35" s="27" t="s">
        <v>152</v>
      </c>
      <c r="G35" s="27"/>
      <c r="H35" s="27"/>
      <c r="I35" s="27" t="s">
        <v>12</v>
      </c>
      <c r="J35" s="27" t="s">
        <v>9</v>
      </c>
    </row>
    <row r="36" spans="1:10" ht="14.25">
      <c r="A36" s="29"/>
      <c r="B36" s="33"/>
      <c r="C36" s="27" t="s">
        <v>52</v>
      </c>
      <c r="D36" s="27" t="s">
        <v>146</v>
      </c>
      <c r="E36" s="27" t="s">
        <v>159</v>
      </c>
      <c r="F36" s="27" t="s">
        <v>159</v>
      </c>
      <c r="G36" s="27" t="s">
        <v>159</v>
      </c>
      <c r="H36" s="27"/>
      <c r="I36" s="27" t="s">
        <v>19</v>
      </c>
      <c r="J36" s="27" t="s">
        <v>16</v>
      </c>
    </row>
    <row r="37" spans="1:10" ht="14.25">
      <c r="A37" s="29"/>
      <c r="B37" s="33"/>
      <c r="C37" s="27" t="s">
        <v>53</v>
      </c>
      <c r="D37" s="27" t="s">
        <v>147</v>
      </c>
      <c r="E37" s="27" t="s">
        <v>148</v>
      </c>
      <c r="F37" s="27" t="s">
        <v>186</v>
      </c>
      <c r="G37" s="27"/>
      <c r="H37" s="27"/>
      <c r="I37" s="27" t="s">
        <v>12</v>
      </c>
      <c r="J37" s="27" t="s">
        <v>13</v>
      </c>
    </row>
    <row r="38" spans="1:10" ht="14.25">
      <c r="A38" s="29"/>
      <c r="B38" s="33"/>
      <c r="C38" s="27" t="s">
        <v>163</v>
      </c>
      <c r="D38" s="27" t="s">
        <v>187</v>
      </c>
      <c r="E38" s="27" t="s">
        <v>148</v>
      </c>
      <c r="F38" s="27" t="s">
        <v>156</v>
      </c>
      <c r="G38" s="27"/>
      <c r="H38" s="27"/>
      <c r="I38" s="27" t="s">
        <v>12</v>
      </c>
      <c r="J38" s="27" t="s">
        <v>6</v>
      </c>
    </row>
    <row r="39" spans="1:10" ht="14.25">
      <c r="A39" s="29"/>
      <c r="B39" s="33"/>
      <c r="C39" s="27"/>
      <c r="D39" s="27"/>
      <c r="E39" s="27"/>
      <c r="F39" s="27"/>
      <c r="G39" s="27"/>
      <c r="H39" s="27"/>
      <c r="I39" s="27"/>
      <c r="J39" s="27"/>
    </row>
    <row r="40" spans="1:10" ht="14.25">
      <c r="A40" s="29"/>
      <c r="B40" s="33"/>
      <c r="C40" s="27"/>
      <c r="D40" s="27"/>
      <c r="E40" s="27"/>
      <c r="F40" s="27"/>
      <c r="G40" s="27"/>
      <c r="H40" s="27"/>
      <c r="I40" s="27"/>
      <c r="J40" s="27"/>
    </row>
    <row r="41" spans="1:10" ht="14.25">
      <c r="A41" s="29"/>
      <c r="B41" s="33"/>
      <c r="C41" s="27"/>
      <c r="D41" s="27"/>
      <c r="E41" s="27"/>
      <c r="F41" s="27"/>
      <c r="G41" s="27"/>
      <c r="H41" s="27"/>
      <c r="I41" s="27"/>
      <c r="J41" s="27"/>
    </row>
    <row r="42" spans="1:10" ht="14.25">
      <c r="A42" s="29"/>
      <c r="B42" s="33"/>
      <c r="C42" s="27"/>
      <c r="D42" s="27"/>
      <c r="E42" s="27"/>
      <c r="F42" s="27"/>
      <c r="G42" s="27"/>
      <c r="H42" s="27"/>
      <c r="I42" s="27"/>
      <c r="J42" s="27"/>
    </row>
    <row r="43" spans="1:10" ht="14.25">
      <c r="A43" s="29"/>
      <c r="B43" s="29"/>
      <c r="C43" s="30"/>
      <c r="D43" s="30"/>
      <c r="E43" s="30"/>
      <c r="F43" s="30"/>
      <c r="G43" s="30"/>
      <c r="H43" s="30"/>
      <c r="I43" s="30"/>
      <c r="J43" s="30"/>
    </row>
    <row r="44" spans="1:10" ht="14.25">
      <c r="A44" s="27"/>
      <c r="B44" s="27" t="s">
        <v>3</v>
      </c>
      <c r="C44" s="27" t="s">
        <v>188</v>
      </c>
      <c r="D44" s="27" t="s">
        <v>5</v>
      </c>
      <c r="E44" s="27" t="s">
        <v>35</v>
      </c>
      <c r="F44" s="27" t="s">
        <v>36</v>
      </c>
      <c r="G44" s="27" t="s">
        <v>37</v>
      </c>
      <c r="H44" s="27" t="s">
        <v>38</v>
      </c>
      <c r="I44" s="28"/>
      <c r="J44" s="29"/>
    </row>
    <row r="45" spans="1:10" ht="14.25">
      <c r="A45" s="27" t="s">
        <v>6</v>
      </c>
      <c r="B45" s="27" t="s">
        <v>189</v>
      </c>
      <c r="C45" s="27" t="s">
        <v>190</v>
      </c>
      <c r="D45" s="27" t="s">
        <v>191</v>
      </c>
      <c r="E45" s="27" t="s">
        <v>9</v>
      </c>
      <c r="F45" s="27" t="s">
        <v>192</v>
      </c>
      <c r="G45" s="27" t="s">
        <v>193</v>
      </c>
      <c r="H45" s="27" t="s">
        <v>6</v>
      </c>
      <c r="I45" s="28"/>
      <c r="J45" s="29"/>
    </row>
    <row r="46" spans="1:10" ht="14.25">
      <c r="A46" s="27" t="s">
        <v>9</v>
      </c>
      <c r="B46" s="27" t="s">
        <v>194</v>
      </c>
      <c r="C46" s="27" t="s">
        <v>195</v>
      </c>
      <c r="D46" s="27" t="s">
        <v>196</v>
      </c>
      <c r="E46" s="27" t="s">
        <v>9</v>
      </c>
      <c r="F46" s="27" t="s">
        <v>197</v>
      </c>
      <c r="G46" s="27" t="s">
        <v>198</v>
      </c>
      <c r="H46" s="27" t="s">
        <v>9</v>
      </c>
      <c r="I46" s="28"/>
      <c r="J46" s="29"/>
    </row>
    <row r="47" spans="1:10" ht="14.25">
      <c r="A47" s="27" t="s">
        <v>13</v>
      </c>
      <c r="B47" s="27" t="s">
        <v>199</v>
      </c>
      <c r="C47" s="27" t="s">
        <v>200</v>
      </c>
      <c r="D47" s="27" t="s">
        <v>171</v>
      </c>
      <c r="E47" s="27" t="s">
        <v>9</v>
      </c>
      <c r="F47" s="27" t="s">
        <v>201</v>
      </c>
      <c r="G47" s="27" t="s">
        <v>202</v>
      </c>
      <c r="H47" s="27" t="s">
        <v>13</v>
      </c>
      <c r="I47" s="28"/>
      <c r="J47" s="29"/>
    </row>
    <row r="48" spans="1:10" ht="14.25">
      <c r="A48" s="27" t="s">
        <v>16</v>
      </c>
      <c r="B48" s="27" t="s">
        <v>203</v>
      </c>
      <c r="C48" s="27" t="s">
        <v>204</v>
      </c>
      <c r="D48" s="27" t="s">
        <v>205</v>
      </c>
      <c r="E48" s="27" t="s">
        <v>182</v>
      </c>
      <c r="F48" s="27" t="s">
        <v>206</v>
      </c>
      <c r="G48" s="27" t="s">
        <v>207</v>
      </c>
      <c r="H48" s="27" t="s">
        <v>16</v>
      </c>
      <c r="I48" s="28"/>
      <c r="J48" s="29"/>
    </row>
    <row r="49" spans="1:10" ht="14.25">
      <c r="A49" s="27" t="s">
        <v>20</v>
      </c>
      <c r="B49" s="27"/>
      <c r="C49" s="27"/>
      <c r="D49" s="27"/>
      <c r="E49" s="27"/>
      <c r="F49" s="27"/>
      <c r="G49" s="27"/>
      <c r="H49" s="27"/>
      <c r="I49" s="28"/>
      <c r="J49" s="29"/>
    </row>
    <row r="50" spans="1:10" ht="14.25">
      <c r="A50" s="30"/>
      <c r="B50" s="30"/>
      <c r="C50" s="31"/>
      <c r="D50" s="31"/>
      <c r="E50" s="31"/>
      <c r="F50" s="31"/>
      <c r="G50" s="31"/>
      <c r="H50" s="31"/>
      <c r="I50" s="32"/>
      <c r="J50" s="32"/>
    </row>
    <row r="51" spans="1:10" ht="14.25">
      <c r="A51" s="29"/>
      <c r="B51" s="33"/>
      <c r="C51" s="27"/>
      <c r="D51" s="27" t="s">
        <v>44</v>
      </c>
      <c r="E51" s="27" t="s">
        <v>45</v>
      </c>
      <c r="F51" s="27" t="s">
        <v>46</v>
      </c>
      <c r="G51" s="27" t="s">
        <v>47</v>
      </c>
      <c r="H51" s="27" t="s">
        <v>48</v>
      </c>
      <c r="I51" s="27" t="s">
        <v>49</v>
      </c>
      <c r="J51" s="27" t="s">
        <v>50</v>
      </c>
    </row>
    <row r="52" spans="1:10" ht="14.25">
      <c r="A52" s="29"/>
      <c r="B52" s="33"/>
      <c r="C52" s="27" t="s">
        <v>51</v>
      </c>
      <c r="D52" s="27" t="s">
        <v>159</v>
      </c>
      <c r="E52" s="27" t="s">
        <v>160</v>
      </c>
      <c r="F52" s="27" t="s">
        <v>147</v>
      </c>
      <c r="G52" s="27" t="s">
        <v>152</v>
      </c>
      <c r="H52" s="27"/>
      <c r="I52" s="27" t="s">
        <v>19</v>
      </c>
      <c r="J52" s="27" t="s">
        <v>16</v>
      </c>
    </row>
    <row r="53" spans="1:10" ht="14.25">
      <c r="A53" s="29"/>
      <c r="B53" s="33"/>
      <c r="C53" s="27" t="s">
        <v>149</v>
      </c>
      <c r="D53" s="27" t="s">
        <v>208</v>
      </c>
      <c r="E53" s="27" t="s">
        <v>152</v>
      </c>
      <c r="F53" s="27" t="s">
        <v>147</v>
      </c>
      <c r="G53" s="27"/>
      <c r="H53" s="27"/>
      <c r="I53" s="27" t="s">
        <v>12</v>
      </c>
      <c r="J53" s="27" t="s">
        <v>13</v>
      </c>
    </row>
    <row r="54" spans="1:10" ht="14.25">
      <c r="A54" s="29"/>
      <c r="B54" s="33"/>
      <c r="C54" s="27" t="s">
        <v>155</v>
      </c>
      <c r="D54" s="27" t="s">
        <v>152</v>
      </c>
      <c r="E54" s="27" t="s">
        <v>187</v>
      </c>
      <c r="F54" s="27" t="s">
        <v>209</v>
      </c>
      <c r="G54" s="27"/>
      <c r="H54" s="27"/>
      <c r="I54" s="27" t="s">
        <v>12</v>
      </c>
      <c r="J54" s="27" t="s">
        <v>9</v>
      </c>
    </row>
    <row r="55" spans="1:10" ht="14.25">
      <c r="A55" s="29"/>
      <c r="B55" s="33"/>
      <c r="C55" s="27" t="s">
        <v>52</v>
      </c>
      <c r="D55" s="27" t="s">
        <v>210</v>
      </c>
      <c r="E55" s="27" t="s">
        <v>150</v>
      </c>
      <c r="F55" s="27" t="s">
        <v>151</v>
      </c>
      <c r="G55" s="27" t="s">
        <v>211</v>
      </c>
      <c r="H55" s="27" t="s">
        <v>212</v>
      </c>
      <c r="I55" s="27" t="s">
        <v>52</v>
      </c>
      <c r="J55" s="27" t="s">
        <v>16</v>
      </c>
    </row>
    <row r="56" spans="1:10" ht="14.25">
      <c r="A56" s="29"/>
      <c r="B56" s="33"/>
      <c r="C56" s="27" t="s">
        <v>53</v>
      </c>
      <c r="D56" s="27" t="s">
        <v>151</v>
      </c>
      <c r="E56" s="27" t="s">
        <v>162</v>
      </c>
      <c r="F56" s="27" t="s">
        <v>162</v>
      </c>
      <c r="G56" s="27" t="s">
        <v>146</v>
      </c>
      <c r="H56" s="27" t="s">
        <v>154</v>
      </c>
      <c r="I56" s="27" t="s">
        <v>52</v>
      </c>
      <c r="J56" s="27" t="s">
        <v>13</v>
      </c>
    </row>
    <row r="57" spans="1:10" ht="14.25">
      <c r="A57" s="29"/>
      <c r="B57" s="33"/>
      <c r="C57" s="27" t="s">
        <v>163</v>
      </c>
      <c r="D57" s="27" t="s">
        <v>210</v>
      </c>
      <c r="E57" s="27" t="s">
        <v>159</v>
      </c>
      <c r="F57" s="27" t="s">
        <v>147</v>
      </c>
      <c r="G57" s="27"/>
      <c r="H57" s="27"/>
      <c r="I57" s="27" t="s">
        <v>12</v>
      </c>
      <c r="J57" s="27" t="s">
        <v>6</v>
      </c>
    </row>
    <row r="58" spans="1:10" ht="14.25">
      <c r="A58" s="29"/>
      <c r="B58" s="33"/>
      <c r="C58" s="27"/>
      <c r="D58" s="27"/>
      <c r="E58" s="27"/>
      <c r="F58" s="27"/>
      <c r="G58" s="27"/>
      <c r="H58" s="27"/>
      <c r="I58" s="27"/>
      <c r="J58" s="27"/>
    </row>
    <row r="59" spans="1:10" ht="14.25">
      <c r="A59" s="29"/>
      <c r="B59" s="33"/>
      <c r="C59" s="27"/>
      <c r="D59" s="27"/>
      <c r="E59" s="27"/>
      <c r="F59" s="27"/>
      <c r="G59" s="27"/>
      <c r="H59" s="27"/>
      <c r="I59" s="27"/>
      <c r="J59" s="27"/>
    </row>
    <row r="60" spans="1:10" ht="14.25">
      <c r="A60" s="29"/>
      <c r="B60" s="33"/>
      <c r="C60" s="27"/>
      <c r="D60" s="27"/>
      <c r="E60" s="27"/>
      <c r="F60" s="27"/>
      <c r="G60" s="27"/>
      <c r="H60" s="27"/>
      <c r="I60" s="27"/>
      <c r="J60" s="27"/>
    </row>
    <row r="61" spans="1:10" ht="14.25">
      <c r="A61" s="29"/>
      <c r="B61" s="33"/>
      <c r="C61" s="27"/>
      <c r="D61" s="27"/>
      <c r="E61" s="27"/>
      <c r="F61" s="27"/>
      <c r="G61" s="27"/>
      <c r="H61" s="27"/>
      <c r="I61" s="27"/>
      <c r="J61" s="27"/>
    </row>
    <row r="62" spans="1:10" ht="14.25">
      <c r="A62" s="29"/>
      <c r="B62" s="29"/>
      <c r="C62" s="30"/>
      <c r="D62" s="30"/>
      <c r="E62" s="30"/>
      <c r="F62" s="30"/>
      <c r="G62" s="30"/>
      <c r="H62" s="30"/>
      <c r="I62" s="30"/>
      <c r="J62" s="30"/>
    </row>
    <row r="63" spans="1:10" ht="14.25">
      <c r="A63" s="27"/>
      <c r="B63" s="27" t="s">
        <v>3</v>
      </c>
      <c r="C63" s="27" t="s">
        <v>213</v>
      </c>
      <c r="D63" s="27" t="s">
        <v>5</v>
      </c>
      <c r="E63" s="27" t="s">
        <v>35</v>
      </c>
      <c r="F63" s="27" t="s">
        <v>36</v>
      </c>
      <c r="G63" s="27" t="s">
        <v>37</v>
      </c>
      <c r="H63" s="27" t="s">
        <v>38</v>
      </c>
      <c r="I63" s="28"/>
      <c r="J63" s="29"/>
    </row>
    <row r="64" spans="1:10" ht="14.25">
      <c r="A64" s="27" t="s">
        <v>6</v>
      </c>
      <c r="B64" s="27" t="s">
        <v>214</v>
      </c>
      <c r="C64" s="27" t="s">
        <v>215</v>
      </c>
      <c r="D64" s="27" t="s">
        <v>216</v>
      </c>
      <c r="E64" s="27" t="s">
        <v>16</v>
      </c>
      <c r="F64" s="27" t="s">
        <v>217</v>
      </c>
      <c r="G64" s="27" t="s">
        <v>218</v>
      </c>
      <c r="H64" s="27" t="s">
        <v>6</v>
      </c>
      <c r="I64" s="28"/>
      <c r="J64" s="29"/>
    </row>
    <row r="65" spans="1:10" ht="14.25">
      <c r="A65" s="27" t="s">
        <v>9</v>
      </c>
      <c r="B65" s="27" t="s">
        <v>219</v>
      </c>
      <c r="C65" s="27" t="s">
        <v>220</v>
      </c>
      <c r="D65" s="27" t="s">
        <v>221</v>
      </c>
      <c r="E65" s="27" t="s">
        <v>9</v>
      </c>
      <c r="F65" s="27" t="s">
        <v>222</v>
      </c>
      <c r="G65" s="27" t="s">
        <v>223</v>
      </c>
      <c r="H65" s="27" t="s">
        <v>13</v>
      </c>
      <c r="I65" s="28"/>
      <c r="J65" s="29"/>
    </row>
    <row r="66" spans="1:10" ht="14.25">
      <c r="A66" s="27" t="s">
        <v>13</v>
      </c>
      <c r="B66" s="27" t="s">
        <v>224</v>
      </c>
      <c r="C66" s="27" t="s">
        <v>225</v>
      </c>
      <c r="D66" s="27" t="s">
        <v>226</v>
      </c>
      <c r="E66" s="27" t="s">
        <v>13</v>
      </c>
      <c r="F66" s="27" t="s">
        <v>227</v>
      </c>
      <c r="G66" s="27" t="s">
        <v>228</v>
      </c>
      <c r="H66" s="27" t="s">
        <v>9</v>
      </c>
      <c r="I66" s="28"/>
      <c r="J66" s="29"/>
    </row>
    <row r="67" spans="1:10" ht="14.25">
      <c r="A67" s="27" t="s">
        <v>16</v>
      </c>
      <c r="B67" s="27" t="s">
        <v>229</v>
      </c>
      <c r="C67" s="27" t="s">
        <v>230</v>
      </c>
      <c r="D67" s="27" t="s">
        <v>143</v>
      </c>
      <c r="E67" s="27" t="s">
        <v>6</v>
      </c>
      <c r="F67" s="27" t="s">
        <v>231</v>
      </c>
      <c r="G67" s="27" t="s">
        <v>232</v>
      </c>
      <c r="H67" s="27" t="s">
        <v>16</v>
      </c>
      <c r="I67" s="28"/>
      <c r="J67" s="29"/>
    </row>
    <row r="68" spans="1:10" ht="14.25">
      <c r="A68" s="27" t="s">
        <v>20</v>
      </c>
      <c r="B68" s="27" t="s">
        <v>233</v>
      </c>
      <c r="C68" s="27" t="s">
        <v>234</v>
      </c>
      <c r="D68" s="27" t="s">
        <v>191</v>
      </c>
      <c r="E68" s="27" t="s">
        <v>182</v>
      </c>
      <c r="F68" s="27" t="s">
        <v>235</v>
      </c>
      <c r="G68" s="27" t="s">
        <v>236</v>
      </c>
      <c r="H68" s="27" t="s">
        <v>20</v>
      </c>
      <c r="I68" s="28"/>
      <c r="J68" s="29"/>
    </row>
    <row r="69" spans="1:10" ht="14.25">
      <c r="A69" s="30"/>
      <c r="B69" s="30"/>
      <c r="C69" s="31"/>
      <c r="D69" s="31"/>
      <c r="E69" s="31"/>
      <c r="F69" s="31"/>
      <c r="G69" s="31"/>
      <c r="H69" s="31"/>
      <c r="I69" s="32"/>
      <c r="J69" s="32"/>
    </row>
    <row r="70" spans="1:10" ht="14.25">
      <c r="A70" s="29"/>
      <c r="B70" s="33"/>
      <c r="C70" s="27"/>
      <c r="D70" s="27" t="s">
        <v>44</v>
      </c>
      <c r="E70" s="27" t="s">
        <v>45</v>
      </c>
      <c r="F70" s="27" t="s">
        <v>46</v>
      </c>
      <c r="G70" s="27" t="s">
        <v>47</v>
      </c>
      <c r="H70" s="27" t="s">
        <v>48</v>
      </c>
      <c r="I70" s="27" t="s">
        <v>49</v>
      </c>
      <c r="J70" s="27" t="s">
        <v>50</v>
      </c>
    </row>
    <row r="71" spans="1:10" ht="14.25">
      <c r="A71" s="29"/>
      <c r="B71" s="33"/>
      <c r="C71" s="27" t="s">
        <v>237</v>
      </c>
      <c r="D71" s="27" t="s">
        <v>152</v>
      </c>
      <c r="E71" s="27" t="s">
        <v>147</v>
      </c>
      <c r="F71" s="27" t="s">
        <v>208</v>
      </c>
      <c r="G71" s="27"/>
      <c r="H71" s="27"/>
      <c r="I71" s="27" t="s">
        <v>12</v>
      </c>
      <c r="J71" s="27" t="s">
        <v>16</v>
      </c>
    </row>
    <row r="72" spans="1:10" ht="14.25">
      <c r="A72" s="29"/>
      <c r="B72" s="33"/>
      <c r="C72" s="27" t="s">
        <v>149</v>
      </c>
      <c r="D72" s="27" t="s">
        <v>153</v>
      </c>
      <c r="E72" s="27" t="s">
        <v>152</v>
      </c>
      <c r="F72" s="27" t="s">
        <v>238</v>
      </c>
      <c r="G72" s="27" t="s">
        <v>152</v>
      </c>
      <c r="H72" s="27"/>
      <c r="I72" s="27" t="s">
        <v>19</v>
      </c>
      <c r="J72" s="27" t="s">
        <v>13</v>
      </c>
    </row>
    <row r="73" spans="1:10" ht="14.25">
      <c r="A73" s="29"/>
      <c r="B73" s="33"/>
      <c r="C73" s="27" t="s">
        <v>51</v>
      </c>
      <c r="D73" s="27" t="s">
        <v>150</v>
      </c>
      <c r="E73" s="27" t="s">
        <v>146</v>
      </c>
      <c r="F73" s="27" t="s">
        <v>156</v>
      </c>
      <c r="G73" s="27" t="s">
        <v>156</v>
      </c>
      <c r="H73" s="27"/>
      <c r="I73" s="27" t="s">
        <v>19</v>
      </c>
      <c r="J73" s="27" t="s">
        <v>9</v>
      </c>
    </row>
    <row r="74" spans="1:10" ht="14.25">
      <c r="A74" s="29"/>
      <c r="B74" s="33"/>
      <c r="C74" s="27" t="s">
        <v>239</v>
      </c>
      <c r="D74" s="27" t="s">
        <v>146</v>
      </c>
      <c r="E74" s="27" t="s">
        <v>186</v>
      </c>
      <c r="F74" s="27" t="s">
        <v>156</v>
      </c>
      <c r="G74" s="27" t="s">
        <v>159</v>
      </c>
      <c r="H74" s="27"/>
      <c r="I74" s="27" t="s">
        <v>19</v>
      </c>
      <c r="J74" s="27" t="s">
        <v>6</v>
      </c>
    </row>
    <row r="75" spans="1:10" ht="14.25">
      <c r="A75" s="29"/>
      <c r="B75" s="33"/>
      <c r="C75" s="27" t="s">
        <v>163</v>
      </c>
      <c r="D75" s="27" t="s">
        <v>148</v>
      </c>
      <c r="E75" s="27" t="s">
        <v>148</v>
      </c>
      <c r="F75" s="27" t="s">
        <v>159</v>
      </c>
      <c r="G75" s="27"/>
      <c r="H75" s="27"/>
      <c r="I75" s="27" t="s">
        <v>12</v>
      </c>
      <c r="J75" s="27" t="s">
        <v>20</v>
      </c>
    </row>
    <row r="76" spans="1:10" ht="14.25">
      <c r="A76" s="29"/>
      <c r="B76" s="33"/>
      <c r="C76" s="27" t="s">
        <v>155</v>
      </c>
      <c r="D76" s="27" t="s">
        <v>152</v>
      </c>
      <c r="E76" s="27" t="s">
        <v>147</v>
      </c>
      <c r="F76" s="27" t="s">
        <v>147</v>
      </c>
      <c r="G76" s="27"/>
      <c r="H76" s="27"/>
      <c r="I76" s="27" t="s">
        <v>12</v>
      </c>
      <c r="J76" s="27" t="s">
        <v>13</v>
      </c>
    </row>
    <row r="77" spans="1:10" ht="14.25">
      <c r="A77" s="29"/>
      <c r="B77" s="33"/>
      <c r="C77" s="27" t="s">
        <v>52</v>
      </c>
      <c r="D77" s="27" t="s">
        <v>156</v>
      </c>
      <c r="E77" s="27" t="s">
        <v>157</v>
      </c>
      <c r="F77" s="27" t="s">
        <v>151</v>
      </c>
      <c r="G77" s="27" t="s">
        <v>160</v>
      </c>
      <c r="H77" s="27" t="s">
        <v>160</v>
      </c>
      <c r="I77" s="27" t="s">
        <v>52</v>
      </c>
      <c r="J77" s="27" t="s">
        <v>20</v>
      </c>
    </row>
    <row r="78" spans="1:10" ht="14.25">
      <c r="A78" s="29"/>
      <c r="B78" s="33"/>
      <c r="C78" s="27" t="s">
        <v>240</v>
      </c>
      <c r="D78" s="27" t="s">
        <v>159</v>
      </c>
      <c r="E78" s="27" t="s">
        <v>146</v>
      </c>
      <c r="F78" s="27" t="s">
        <v>152</v>
      </c>
      <c r="G78" s="27" t="s">
        <v>159</v>
      </c>
      <c r="H78" s="27"/>
      <c r="I78" s="27" t="s">
        <v>19</v>
      </c>
      <c r="J78" s="27" t="s">
        <v>6</v>
      </c>
    </row>
    <row r="79" spans="1:10" ht="14.25">
      <c r="A79" s="29"/>
      <c r="B79" s="33"/>
      <c r="C79" s="27" t="s">
        <v>53</v>
      </c>
      <c r="D79" s="27" t="s">
        <v>210</v>
      </c>
      <c r="E79" s="27" t="s">
        <v>148</v>
      </c>
      <c r="F79" s="27" t="s">
        <v>151</v>
      </c>
      <c r="G79" s="27" t="s">
        <v>156</v>
      </c>
      <c r="H79" s="27"/>
      <c r="I79" s="27" t="s">
        <v>19</v>
      </c>
      <c r="J79" s="27" t="s">
        <v>16</v>
      </c>
    </row>
    <row r="80" spans="1:10" ht="14.25">
      <c r="A80" s="29"/>
      <c r="B80" s="33"/>
      <c r="C80" s="27" t="s">
        <v>241</v>
      </c>
      <c r="D80" s="27" t="s">
        <v>153</v>
      </c>
      <c r="E80" s="27" t="s">
        <v>148</v>
      </c>
      <c r="F80" s="27" t="s">
        <v>156</v>
      </c>
      <c r="G80" s="27" t="s">
        <v>148</v>
      </c>
      <c r="H80" s="27"/>
      <c r="I80" s="27" t="s">
        <v>19</v>
      </c>
      <c r="J80" s="27" t="s">
        <v>9</v>
      </c>
    </row>
    <row r="81" spans="1:10" ht="14.25">
      <c r="A81" s="29"/>
      <c r="B81" s="29"/>
      <c r="C81" s="30"/>
      <c r="D81" s="30"/>
      <c r="E81" s="30"/>
      <c r="F81" s="30"/>
      <c r="G81" s="30"/>
      <c r="H81" s="30"/>
      <c r="I81" s="30"/>
      <c r="J81" s="3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33.7109375" style="0" customWidth="1"/>
    <col min="4" max="4" width="18.57421875" style="0" customWidth="1"/>
    <col min="5" max="5" width="29.8515625" style="0" customWidth="1"/>
    <col min="6" max="6" width="27.8515625" style="0" customWidth="1"/>
    <col min="7" max="7" width="31.140625" style="0" customWidth="1"/>
    <col min="8" max="8" width="8.57421875" style="0" customWidth="1"/>
  </cols>
  <sheetData>
    <row r="1" ht="15" thickBot="1"/>
    <row r="2" spans="1:8" ht="17.25">
      <c r="A2" s="1"/>
      <c r="B2" s="2" t="s">
        <v>0</v>
      </c>
      <c r="C2" s="3"/>
      <c r="D2" s="3"/>
      <c r="E2" s="4"/>
      <c r="F2" s="5"/>
      <c r="G2" s="6"/>
      <c r="H2" s="6"/>
    </row>
    <row r="3" spans="1:8" ht="15">
      <c r="A3" s="1"/>
      <c r="B3" s="7" t="s">
        <v>242</v>
      </c>
      <c r="C3" s="8"/>
      <c r="D3" s="8"/>
      <c r="E3" s="9"/>
      <c r="F3" s="5"/>
      <c r="G3" s="6"/>
      <c r="H3" s="6"/>
    </row>
    <row r="4" spans="1:8" ht="15.75" thickBot="1">
      <c r="A4" s="1"/>
      <c r="B4" s="10" t="s">
        <v>125</v>
      </c>
      <c r="C4" s="11"/>
      <c r="D4" s="11"/>
      <c r="E4" s="12"/>
      <c r="F4" s="5"/>
      <c r="G4" s="6"/>
      <c r="H4" s="6"/>
    </row>
    <row r="5" spans="1:8" ht="14.25">
      <c r="A5" s="13"/>
      <c r="B5" s="14"/>
      <c r="C5" s="14"/>
      <c r="D5" s="14"/>
      <c r="E5" s="15"/>
      <c r="F5" s="6"/>
      <c r="G5" s="6"/>
      <c r="H5" s="6"/>
    </row>
    <row r="6" spans="1:8" ht="14.25">
      <c r="A6" s="16"/>
      <c r="B6" s="16" t="s">
        <v>3</v>
      </c>
      <c r="C6" s="16" t="s">
        <v>4</v>
      </c>
      <c r="D6" s="16" t="s">
        <v>5</v>
      </c>
      <c r="E6" s="5"/>
      <c r="F6" s="6"/>
      <c r="G6" s="6"/>
      <c r="H6" s="17"/>
    </row>
    <row r="7" spans="1:8" ht="14.25">
      <c r="A7" s="18" t="s">
        <v>6</v>
      </c>
      <c r="B7" s="18" t="s">
        <v>14</v>
      </c>
      <c r="C7" s="18" t="s">
        <v>127</v>
      </c>
      <c r="D7" s="18" t="s">
        <v>128</v>
      </c>
      <c r="E7" s="19" t="s">
        <v>127</v>
      </c>
      <c r="F7" s="6"/>
      <c r="G7" s="6"/>
      <c r="H7" s="17"/>
    </row>
    <row r="8" spans="1:8" ht="14.25">
      <c r="A8" s="18" t="s">
        <v>9</v>
      </c>
      <c r="B8" s="18" t="s">
        <v>10</v>
      </c>
      <c r="C8" s="18" t="s">
        <v>170</v>
      </c>
      <c r="D8" s="18" t="s">
        <v>171</v>
      </c>
      <c r="E8" s="20" t="s">
        <v>243</v>
      </c>
      <c r="F8" s="19" t="s">
        <v>127</v>
      </c>
      <c r="G8" s="6"/>
      <c r="H8" s="17"/>
    </row>
    <row r="9" spans="1:8" ht="14.25">
      <c r="A9" s="16" t="s">
        <v>13</v>
      </c>
      <c r="B9" s="16" t="s">
        <v>244</v>
      </c>
      <c r="C9" s="16" t="s">
        <v>225</v>
      </c>
      <c r="D9" s="16" t="s">
        <v>226</v>
      </c>
      <c r="E9" s="21" t="s">
        <v>190</v>
      </c>
      <c r="F9" s="20" t="s">
        <v>245</v>
      </c>
      <c r="G9" s="5"/>
      <c r="H9" s="17"/>
    </row>
    <row r="10" spans="1:8" ht="14.25">
      <c r="A10" s="16" t="s">
        <v>16</v>
      </c>
      <c r="B10" s="16" t="s">
        <v>246</v>
      </c>
      <c r="C10" s="16" t="s">
        <v>190</v>
      </c>
      <c r="D10" s="16" t="s">
        <v>191</v>
      </c>
      <c r="E10" s="22" t="s">
        <v>247</v>
      </c>
      <c r="F10" s="1"/>
      <c r="G10" s="21" t="s">
        <v>165</v>
      </c>
      <c r="H10" s="23"/>
    </row>
    <row r="11" spans="1:8" ht="14.25">
      <c r="A11" s="18" t="s">
        <v>20</v>
      </c>
      <c r="B11" s="18" t="s">
        <v>248</v>
      </c>
      <c r="C11" s="18" t="s">
        <v>215</v>
      </c>
      <c r="D11" s="18" t="s">
        <v>216</v>
      </c>
      <c r="E11" s="19" t="s">
        <v>215</v>
      </c>
      <c r="F11" s="1"/>
      <c r="G11" s="20" t="s">
        <v>249</v>
      </c>
      <c r="H11" s="23"/>
    </row>
    <row r="12" spans="1:8" ht="14.25">
      <c r="A12" s="18" t="s">
        <v>23</v>
      </c>
      <c r="B12" s="18" t="s">
        <v>27</v>
      </c>
      <c r="C12" s="18" t="s">
        <v>132</v>
      </c>
      <c r="D12" s="18" t="s">
        <v>133</v>
      </c>
      <c r="E12" s="20" t="s">
        <v>250</v>
      </c>
      <c r="F12" s="21" t="s">
        <v>165</v>
      </c>
      <c r="G12" s="5"/>
      <c r="H12" s="17"/>
    </row>
    <row r="13" spans="1:8" ht="14.25">
      <c r="A13" s="16" t="s">
        <v>26</v>
      </c>
      <c r="B13" s="16" t="s">
        <v>251</v>
      </c>
      <c r="C13" s="16" t="s">
        <v>195</v>
      </c>
      <c r="D13" s="16" t="s">
        <v>196</v>
      </c>
      <c r="E13" s="21" t="s">
        <v>165</v>
      </c>
      <c r="F13" s="22" t="s">
        <v>252</v>
      </c>
      <c r="G13" s="6"/>
      <c r="H13" s="17"/>
    </row>
    <row r="14" spans="1:8" ht="14.25">
      <c r="A14" s="16" t="s">
        <v>29</v>
      </c>
      <c r="B14" s="16" t="s">
        <v>24</v>
      </c>
      <c r="C14" s="16" t="s">
        <v>165</v>
      </c>
      <c r="D14" s="16" t="s">
        <v>166</v>
      </c>
      <c r="E14" s="22" t="s">
        <v>253</v>
      </c>
      <c r="F14" s="6"/>
      <c r="G14" s="6"/>
      <c r="H14" s="17"/>
    </row>
    <row r="15" spans="1:8" ht="14.25">
      <c r="A15" s="24"/>
      <c r="B15" s="24"/>
      <c r="C15" s="24"/>
      <c r="D15" s="24"/>
      <c r="E15" s="25"/>
      <c r="F15" s="25"/>
      <c r="G15" s="25"/>
      <c r="H15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1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5.7109375" style="0" customWidth="1"/>
    <col min="2" max="2" width="18.57421875" style="0" customWidth="1"/>
    <col min="3" max="3" width="18.7109375" style="0" customWidth="1"/>
    <col min="4" max="4" width="9.7109375" style="0" customWidth="1"/>
    <col min="5" max="5" width="7.140625" style="0" customWidth="1"/>
    <col min="6" max="6" width="7.00390625" style="0" customWidth="1"/>
    <col min="7" max="7" width="6.7109375" style="0" customWidth="1"/>
    <col min="8" max="8" width="7.00390625" style="0" customWidth="1"/>
    <col min="9" max="9" width="6.7109375" style="0" customWidth="1"/>
    <col min="10" max="10" width="4.57421875" style="0" customWidth="1"/>
    <col min="11" max="11" width="4.7109375" style="0" customWidth="1"/>
    <col min="12" max="13" width="6.7109375" style="0" customWidth="1"/>
  </cols>
  <sheetData>
    <row r="1" ht="15" thickBot="1"/>
    <row r="2" spans="1:10" ht="17.25">
      <c r="A2" s="1"/>
      <c r="B2" s="2" t="s">
        <v>0</v>
      </c>
      <c r="C2" s="3"/>
      <c r="D2" s="3"/>
      <c r="E2" s="4"/>
      <c r="F2" s="5"/>
      <c r="G2" s="6"/>
      <c r="H2" s="6"/>
      <c r="I2" s="8"/>
      <c r="J2" s="8"/>
    </row>
    <row r="3" spans="1:10" ht="15">
      <c r="A3" s="1"/>
      <c r="B3" s="7" t="s">
        <v>32</v>
      </c>
      <c r="C3" s="8"/>
      <c r="D3" s="8"/>
      <c r="E3" s="9"/>
      <c r="F3" s="5"/>
      <c r="G3" s="6"/>
      <c r="H3" s="6"/>
      <c r="I3" s="8"/>
      <c r="J3" s="8"/>
    </row>
    <row r="4" spans="1:10" ht="15.75" thickBot="1">
      <c r="A4" s="1"/>
      <c r="B4" s="10" t="s">
        <v>33</v>
      </c>
      <c r="C4" s="11"/>
      <c r="D4" s="11"/>
      <c r="E4" s="12"/>
      <c r="F4" s="5"/>
      <c r="G4" s="6"/>
      <c r="H4" s="6"/>
      <c r="I4" s="8"/>
      <c r="J4" s="8"/>
    </row>
    <row r="5" spans="1:10" ht="15">
      <c r="A5" s="13"/>
      <c r="B5" s="14"/>
      <c r="C5" s="14"/>
      <c r="D5" s="14"/>
      <c r="E5" s="14"/>
      <c r="F5" s="13"/>
      <c r="G5" s="13"/>
      <c r="H5" s="13"/>
      <c r="I5" s="8"/>
      <c r="J5" s="8"/>
    </row>
    <row r="6" spans="1:10" ht="14.25">
      <c r="A6" s="27"/>
      <c r="B6" s="27" t="s">
        <v>3</v>
      </c>
      <c r="C6" s="27" t="s">
        <v>34</v>
      </c>
      <c r="D6" s="27" t="s">
        <v>5</v>
      </c>
      <c r="E6" s="27" t="s">
        <v>35</v>
      </c>
      <c r="F6" s="27" t="s">
        <v>36</v>
      </c>
      <c r="G6" s="27" t="s">
        <v>37</v>
      </c>
      <c r="H6" s="27" t="s">
        <v>38</v>
      </c>
      <c r="I6" s="28"/>
      <c r="J6" s="29"/>
    </row>
    <row r="7" spans="1:10" ht="14.25">
      <c r="A7" s="27" t="s">
        <v>6</v>
      </c>
      <c r="B7" s="27" t="s">
        <v>39</v>
      </c>
      <c r="C7" s="27" t="s">
        <v>15</v>
      </c>
      <c r="D7" s="27" t="s">
        <v>15</v>
      </c>
      <c r="E7" s="27"/>
      <c r="F7" s="27"/>
      <c r="G7" s="27"/>
      <c r="H7" s="27" t="s">
        <v>6</v>
      </c>
      <c r="I7" s="28"/>
      <c r="J7" s="29"/>
    </row>
    <row r="8" spans="1:10" ht="14.25">
      <c r="A8" s="27" t="s">
        <v>9</v>
      </c>
      <c r="B8" s="27" t="s">
        <v>40</v>
      </c>
      <c r="C8" s="27" t="s">
        <v>41</v>
      </c>
      <c r="D8" s="27" t="s">
        <v>41</v>
      </c>
      <c r="E8" s="27"/>
      <c r="F8" s="27"/>
      <c r="G8" s="27"/>
      <c r="H8" s="27" t="s">
        <v>13</v>
      </c>
      <c r="I8" s="28"/>
      <c r="J8" s="29"/>
    </row>
    <row r="9" spans="1:10" ht="14.25">
      <c r="A9" s="27" t="s">
        <v>13</v>
      </c>
      <c r="B9" s="27" t="s">
        <v>42</v>
      </c>
      <c r="C9" s="27" t="s">
        <v>28</v>
      </c>
      <c r="D9" s="27" t="s">
        <v>43</v>
      </c>
      <c r="E9" s="27"/>
      <c r="F9" s="27"/>
      <c r="G9" s="27"/>
      <c r="H9" s="27" t="s">
        <v>9</v>
      </c>
      <c r="I9" s="28"/>
      <c r="J9" s="29"/>
    </row>
    <row r="10" spans="1:10" ht="14.25">
      <c r="A10" s="30"/>
      <c r="B10" s="30"/>
      <c r="C10" s="31"/>
      <c r="D10" s="31"/>
      <c r="E10" s="31"/>
      <c r="F10" s="31"/>
      <c r="G10" s="31"/>
      <c r="H10" s="31"/>
      <c r="I10" s="32"/>
      <c r="J10" s="32"/>
    </row>
    <row r="11" spans="1:10" ht="14.25">
      <c r="A11" s="29"/>
      <c r="B11" s="33"/>
      <c r="C11" s="27"/>
      <c r="D11" s="27" t="s">
        <v>44</v>
      </c>
      <c r="E11" s="27" t="s">
        <v>45</v>
      </c>
      <c r="F11" s="27" t="s">
        <v>46</v>
      </c>
      <c r="G11" s="27" t="s">
        <v>47</v>
      </c>
      <c r="H11" s="27" t="s">
        <v>48</v>
      </c>
      <c r="I11" s="27" t="s">
        <v>49</v>
      </c>
      <c r="J11" s="27" t="s">
        <v>50</v>
      </c>
    </row>
    <row r="12" spans="1:10" ht="14.25">
      <c r="A12" s="29"/>
      <c r="B12" s="33"/>
      <c r="C12" s="27" t="s">
        <v>51</v>
      </c>
      <c r="D12" s="27"/>
      <c r="E12" s="27"/>
      <c r="F12" s="27"/>
      <c r="G12" s="27"/>
      <c r="H12" s="27"/>
      <c r="I12" s="27" t="s">
        <v>12</v>
      </c>
      <c r="J12" s="27" t="s">
        <v>9</v>
      </c>
    </row>
    <row r="13" spans="1:10" ht="14.25">
      <c r="A13" s="29"/>
      <c r="B13" s="33"/>
      <c r="C13" s="27" t="s">
        <v>52</v>
      </c>
      <c r="D13" s="27"/>
      <c r="E13" s="27"/>
      <c r="F13" s="27"/>
      <c r="G13" s="27"/>
      <c r="H13" s="27"/>
      <c r="I13" s="27" t="s">
        <v>52</v>
      </c>
      <c r="J13" s="27" t="s">
        <v>6</v>
      </c>
    </row>
    <row r="14" spans="1:10" ht="14.25">
      <c r="A14" s="29"/>
      <c r="B14" s="33"/>
      <c r="C14" s="27" t="s">
        <v>53</v>
      </c>
      <c r="D14" s="27"/>
      <c r="E14" s="27"/>
      <c r="F14" s="27"/>
      <c r="G14" s="27"/>
      <c r="H14" s="27"/>
      <c r="I14" s="27" t="s">
        <v>12</v>
      </c>
      <c r="J14" s="27" t="s">
        <v>13</v>
      </c>
    </row>
    <row r="15" spans="1:10" ht="15">
      <c r="A15" s="6"/>
      <c r="B15" s="6"/>
      <c r="C15" s="15"/>
      <c r="D15" s="15"/>
      <c r="E15" s="15"/>
      <c r="F15" s="15"/>
      <c r="G15" s="15"/>
      <c r="H15" s="15"/>
      <c r="I15" s="34"/>
      <c r="J15" s="35"/>
    </row>
    <row r="16" spans="1:10" ht="14.25">
      <c r="A16" s="27"/>
      <c r="B16" s="27" t="s">
        <v>3</v>
      </c>
      <c r="C16" s="27" t="s">
        <v>54</v>
      </c>
      <c r="D16" s="27" t="s">
        <v>5</v>
      </c>
      <c r="E16" s="27" t="s">
        <v>35</v>
      </c>
      <c r="F16" s="27" t="s">
        <v>36</v>
      </c>
      <c r="G16" s="27" t="s">
        <v>37</v>
      </c>
      <c r="H16" s="27" t="s">
        <v>38</v>
      </c>
      <c r="I16" s="28"/>
      <c r="J16" s="29"/>
    </row>
    <row r="17" spans="1:10" ht="14.25">
      <c r="A17" s="27" t="s">
        <v>6</v>
      </c>
      <c r="B17" s="27" t="s">
        <v>55</v>
      </c>
      <c r="C17" s="27" t="s">
        <v>25</v>
      </c>
      <c r="D17" s="27" t="s">
        <v>25</v>
      </c>
      <c r="E17" s="27"/>
      <c r="F17" s="27"/>
      <c r="G17" s="27"/>
      <c r="H17" s="27" t="s">
        <v>6</v>
      </c>
      <c r="I17" s="28"/>
      <c r="J17" s="29"/>
    </row>
    <row r="18" spans="1:10" ht="14.25">
      <c r="A18" s="27" t="s">
        <v>9</v>
      </c>
      <c r="B18" s="27" t="s">
        <v>56</v>
      </c>
      <c r="C18" s="27" t="s">
        <v>11</v>
      </c>
      <c r="D18" s="27" t="s">
        <v>11</v>
      </c>
      <c r="E18" s="27"/>
      <c r="F18" s="27"/>
      <c r="G18" s="27"/>
      <c r="H18" s="27" t="s">
        <v>9</v>
      </c>
      <c r="I18" s="28"/>
      <c r="J18" s="29"/>
    </row>
    <row r="19" spans="1:10" ht="14.25">
      <c r="A19" s="27" t="s">
        <v>13</v>
      </c>
      <c r="B19" s="27" t="s">
        <v>57</v>
      </c>
      <c r="C19" s="27" t="s">
        <v>58</v>
      </c>
      <c r="D19" s="27" t="s">
        <v>59</v>
      </c>
      <c r="E19" s="27"/>
      <c r="F19" s="27"/>
      <c r="G19" s="27"/>
      <c r="H19" s="27" t="s">
        <v>13</v>
      </c>
      <c r="I19" s="28"/>
      <c r="J19" s="29"/>
    </row>
    <row r="20" spans="1:10" ht="14.25">
      <c r="A20" s="30"/>
      <c r="B20" s="30"/>
      <c r="C20" s="31"/>
      <c r="D20" s="31"/>
      <c r="E20" s="31"/>
      <c r="F20" s="31"/>
      <c r="G20" s="31"/>
      <c r="H20" s="31"/>
      <c r="I20" s="32"/>
      <c r="J20" s="32"/>
    </row>
    <row r="21" spans="1:10" ht="14.25">
      <c r="A21" s="29"/>
      <c r="B21" s="33"/>
      <c r="C21" s="27"/>
      <c r="D21" s="27" t="s">
        <v>44</v>
      </c>
      <c r="E21" s="27" t="s">
        <v>45</v>
      </c>
      <c r="F21" s="27" t="s">
        <v>46</v>
      </c>
      <c r="G21" s="27" t="s">
        <v>47</v>
      </c>
      <c r="H21" s="27" t="s">
        <v>48</v>
      </c>
      <c r="I21" s="27" t="s">
        <v>49</v>
      </c>
      <c r="J21" s="27" t="s">
        <v>50</v>
      </c>
    </row>
    <row r="22" spans="1:10" ht="14.25">
      <c r="A22" s="29"/>
      <c r="B22" s="33"/>
      <c r="C22" s="27" t="s">
        <v>51</v>
      </c>
      <c r="D22" s="27"/>
      <c r="E22" s="27"/>
      <c r="F22" s="27"/>
      <c r="G22" s="27"/>
      <c r="H22" s="27"/>
      <c r="I22" s="27" t="s">
        <v>60</v>
      </c>
      <c r="J22" s="27" t="s">
        <v>9</v>
      </c>
    </row>
    <row r="23" spans="1:10" ht="14.25">
      <c r="A23" s="29"/>
      <c r="B23" s="33"/>
      <c r="C23" s="27" t="s">
        <v>52</v>
      </c>
      <c r="D23" s="27"/>
      <c r="E23" s="27"/>
      <c r="F23" s="27"/>
      <c r="G23" s="27"/>
      <c r="H23" s="27"/>
      <c r="I23" s="27" t="s">
        <v>19</v>
      </c>
      <c r="J23" s="27" t="s">
        <v>6</v>
      </c>
    </row>
    <row r="24" spans="1:10" ht="14.25">
      <c r="A24" s="29"/>
      <c r="B24" s="33"/>
      <c r="C24" s="27" t="s">
        <v>53</v>
      </c>
      <c r="D24" s="27"/>
      <c r="E24" s="27"/>
      <c r="F24" s="27"/>
      <c r="G24" s="27"/>
      <c r="H24" s="27"/>
      <c r="I24" s="27" t="s">
        <v>60</v>
      </c>
      <c r="J24" s="27" t="s">
        <v>13</v>
      </c>
    </row>
    <row r="25" spans="1:10" ht="15">
      <c r="A25" s="6"/>
      <c r="B25" s="6"/>
      <c r="C25" s="15"/>
      <c r="D25" s="15"/>
      <c r="E25" s="15"/>
      <c r="F25" s="15"/>
      <c r="G25" s="15"/>
      <c r="H25" s="15"/>
      <c r="I25" s="34"/>
      <c r="J25" s="35"/>
    </row>
    <row r="26" spans="1:10" ht="15">
      <c r="A26" s="6"/>
      <c r="B26" s="6"/>
      <c r="C26" s="6"/>
      <c r="D26" s="6"/>
      <c r="E26" s="6"/>
      <c r="F26" s="6"/>
      <c r="G26" s="6"/>
      <c r="H26" s="6"/>
      <c r="I26" s="17"/>
      <c r="J26" s="8"/>
    </row>
    <row r="27" spans="1:10" ht="15">
      <c r="A27" s="6"/>
      <c r="B27" s="6"/>
      <c r="C27" s="6"/>
      <c r="D27" s="6"/>
      <c r="E27" s="6"/>
      <c r="F27" s="6"/>
      <c r="G27" s="6"/>
      <c r="H27" s="6"/>
      <c r="I27" s="17"/>
      <c r="J27" s="8"/>
    </row>
    <row r="28" spans="1:10" ht="15">
      <c r="A28" s="6"/>
      <c r="B28" s="6"/>
      <c r="C28" s="6"/>
      <c r="D28" s="6"/>
      <c r="E28" s="6"/>
      <c r="F28" s="6"/>
      <c r="G28" s="6"/>
      <c r="H28" s="6"/>
      <c r="I28" s="17"/>
      <c r="J28" s="8"/>
    </row>
    <row r="29" spans="1:10" ht="15">
      <c r="A29" s="6"/>
      <c r="B29" s="6"/>
      <c r="C29" s="6"/>
      <c r="D29" s="6"/>
      <c r="E29" s="6"/>
      <c r="F29" s="6"/>
      <c r="G29" s="6"/>
      <c r="H29" s="6"/>
      <c r="I29" s="17"/>
      <c r="J29" s="8"/>
    </row>
    <row r="30" ht="15" thickBot="1"/>
    <row r="31" spans="1:13" ht="15.75" thickTop="1">
      <c r="A31" s="36"/>
      <c r="B31" s="37"/>
      <c r="C31" s="37"/>
      <c r="D31" s="37"/>
      <c r="E31" s="38" t="s">
        <v>61</v>
      </c>
      <c r="F31" s="38"/>
      <c r="G31" s="39" t="s">
        <v>0</v>
      </c>
      <c r="H31" s="39"/>
      <c r="I31" s="39"/>
      <c r="J31" s="39"/>
      <c r="K31" s="39"/>
      <c r="L31" s="39"/>
      <c r="M31" s="39"/>
    </row>
    <row r="32" spans="1:13" ht="15">
      <c r="A32" s="40"/>
      <c r="B32" s="41" t="s">
        <v>62</v>
      </c>
      <c r="C32" s="42"/>
      <c r="D32" s="43"/>
      <c r="E32" s="44" t="s">
        <v>63</v>
      </c>
      <c r="F32" s="44"/>
      <c r="G32" s="45" t="s">
        <v>64</v>
      </c>
      <c r="H32" s="45"/>
      <c r="I32" s="45"/>
      <c r="J32" s="45"/>
      <c r="K32" s="45"/>
      <c r="L32" s="45"/>
      <c r="M32" s="45"/>
    </row>
    <row r="33" spans="1:13" ht="15">
      <c r="A33" s="46"/>
      <c r="B33" s="47"/>
      <c r="C33" s="43"/>
      <c r="D33" s="43"/>
      <c r="E33" s="48" t="s">
        <v>65</v>
      </c>
      <c r="F33" s="48"/>
      <c r="G33" s="49" t="s">
        <v>32</v>
      </c>
      <c r="H33" s="49"/>
      <c r="I33" s="49"/>
      <c r="J33" s="49"/>
      <c r="K33" s="49"/>
      <c r="L33" s="49"/>
      <c r="M33" s="49"/>
    </row>
    <row r="34" spans="1:13" ht="21" thickBot="1">
      <c r="A34" s="50"/>
      <c r="B34" s="51" t="s">
        <v>66</v>
      </c>
      <c r="C34" s="43"/>
      <c r="D34" s="43"/>
      <c r="E34" s="52" t="s">
        <v>67</v>
      </c>
      <c r="F34" s="52"/>
      <c r="G34" s="53">
        <v>43792</v>
      </c>
      <c r="H34" s="53"/>
      <c r="I34" s="53"/>
      <c r="J34" s="54" t="s">
        <v>68</v>
      </c>
      <c r="K34" s="55" t="s">
        <v>69</v>
      </c>
      <c r="L34" s="55"/>
      <c r="M34" s="55"/>
    </row>
    <row r="35" spans="1:13" ht="15.75" thickTop="1">
      <c r="A35" s="56"/>
      <c r="B35" s="43"/>
      <c r="C35" s="43"/>
      <c r="D35" s="43"/>
      <c r="E35" s="57"/>
      <c r="F35" s="43"/>
      <c r="G35" s="43"/>
      <c r="H35" s="58"/>
      <c r="I35" s="59"/>
      <c r="J35" s="59"/>
      <c r="K35" s="59"/>
      <c r="L35" s="59"/>
      <c r="M35" s="60"/>
    </row>
    <row r="36" spans="1:13" ht="15.75" thickBot="1">
      <c r="A36" s="61" t="s">
        <v>70</v>
      </c>
      <c r="B36" s="62" t="s">
        <v>15</v>
      </c>
      <c r="C36" s="62"/>
      <c r="D36" s="63"/>
      <c r="E36" s="64" t="s">
        <v>71</v>
      </c>
      <c r="F36" s="65" t="s">
        <v>28</v>
      </c>
      <c r="G36" s="65"/>
      <c r="H36" s="65"/>
      <c r="I36" s="65"/>
      <c r="J36" s="65"/>
      <c r="K36" s="65"/>
      <c r="L36" s="65"/>
      <c r="M36" s="65"/>
    </row>
    <row r="37" spans="1:13" ht="14.25">
      <c r="A37" s="66" t="s">
        <v>72</v>
      </c>
      <c r="B37" s="67" t="s">
        <v>73</v>
      </c>
      <c r="C37" s="67"/>
      <c r="D37" s="68"/>
      <c r="E37" s="69" t="s">
        <v>74</v>
      </c>
      <c r="F37" s="70" t="s">
        <v>75</v>
      </c>
      <c r="G37" s="70"/>
      <c r="H37" s="70"/>
      <c r="I37" s="70"/>
      <c r="J37" s="70"/>
      <c r="K37" s="70"/>
      <c r="L37" s="70"/>
      <c r="M37" s="70"/>
    </row>
    <row r="38" spans="1:13" ht="14.25">
      <c r="A38" s="71" t="s">
        <v>76</v>
      </c>
      <c r="B38" s="72" t="s">
        <v>77</v>
      </c>
      <c r="C38" s="72"/>
      <c r="D38" s="68"/>
      <c r="E38" s="73" t="s">
        <v>78</v>
      </c>
      <c r="F38" s="74" t="s">
        <v>79</v>
      </c>
      <c r="G38" s="74"/>
      <c r="H38" s="74"/>
      <c r="I38" s="74"/>
      <c r="J38" s="74"/>
      <c r="K38" s="74"/>
      <c r="L38" s="74"/>
      <c r="M38" s="74"/>
    </row>
    <row r="39" spans="1:13" ht="14.25">
      <c r="A39" s="71" t="s">
        <v>80</v>
      </c>
      <c r="B39" s="72" t="s">
        <v>81</v>
      </c>
      <c r="C39" s="72"/>
      <c r="D39" s="68"/>
      <c r="E39" s="75" t="s">
        <v>82</v>
      </c>
      <c r="F39" s="74" t="s">
        <v>83</v>
      </c>
      <c r="G39" s="74"/>
      <c r="H39" s="74"/>
      <c r="I39" s="74"/>
      <c r="J39" s="74"/>
      <c r="K39" s="74"/>
      <c r="L39" s="74"/>
      <c r="M39" s="74"/>
    </row>
    <row r="40" spans="1:13" ht="15">
      <c r="A40" s="46"/>
      <c r="B40" s="43"/>
      <c r="C40" s="43"/>
      <c r="D40" s="43"/>
      <c r="E40" s="57"/>
      <c r="F40" s="76"/>
      <c r="G40" s="76"/>
      <c r="H40" s="76"/>
      <c r="I40" s="43"/>
      <c r="J40" s="43"/>
      <c r="K40" s="43"/>
      <c r="L40" s="77"/>
      <c r="M40" s="78"/>
    </row>
    <row r="41" spans="1:13" ht="15">
      <c r="A41" s="79" t="s">
        <v>84</v>
      </c>
      <c r="B41" s="43"/>
      <c r="C41" s="43"/>
      <c r="D41" s="43"/>
      <c r="E41" s="73">
        <v>1</v>
      </c>
      <c r="F41" s="73">
        <v>2</v>
      </c>
      <c r="G41" s="73">
        <v>3</v>
      </c>
      <c r="H41" s="73">
        <v>4</v>
      </c>
      <c r="I41" s="73">
        <v>5</v>
      </c>
      <c r="J41" s="80" t="s">
        <v>36</v>
      </c>
      <c r="K41" s="80"/>
      <c r="L41" s="73" t="s">
        <v>85</v>
      </c>
      <c r="M41" s="81" t="s">
        <v>86</v>
      </c>
    </row>
    <row r="42" spans="1:13" ht="14.25">
      <c r="A42" s="82" t="s">
        <v>87</v>
      </c>
      <c r="B42" s="83" t="str">
        <f>IF(B37&gt;"",B37,"")</f>
        <v>Tuuttila Juhana</v>
      </c>
      <c r="C42" s="83" t="str">
        <f>IF(F37&gt;"",F37,"")</f>
        <v>Vesalainen Rasmus</v>
      </c>
      <c r="D42" s="84"/>
      <c r="E42" s="85">
        <v>9</v>
      </c>
      <c r="F42" s="85">
        <v>8</v>
      </c>
      <c r="G42" s="85">
        <v>5</v>
      </c>
      <c r="H42" s="85"/>
      <c r="I42" s="85"/>
      <c r="J42" s="86">
        <f>IF(ISBLANK(E42),"",COUNTIF(E42:I42,"&gt;=0"))</f>
        <v>3</v>
      </c>
      <c r="K42" s="86">
        <f>IF(ISBLANK(E42),"",(IF(LEFT(E42,1)="-",1,0)+IF(LEFT(F42,1)="-",1,0)+IF(LEFT(G42,1)="-",1,0)+IF(LEFT(H42,1)="-",1,0)+IF(LEFT(I42,1)="-",1,0)))</f>
        <v>0</v>
      </c>
      <c r="L42" s="87">
        <f aca="true" t="shared" si="0" ref="L42:M46">IF(J42=3,1,"")</f>
        <v>1</v>
      </c>
      <c r="M42" s="88">
        <f t="shared" si="0"/>
      </c>
    </row>
    <row r="43" spans="1:13" ht="14.25">
      <c r="A43" s="82" t="s">
        <v>88</v>
      </c>
      <c r="B43" s="83" t="str">
        <f>IF(B38&gt;"",B38,"")</f>
        <v>Ågren Pekka</v>
      </c>
      <c r="C43" s="83" t="str">
        <f>IF(F38&gt;"",F38,"")</f>
        <v>Kanasuo Esa</v>
      </c>
      <c r="D43" s="84"/>
      <c r="E43" s="85">
        <v>4</v>
      </c>
      <c r="F43" s="85">
        <v>-6</v>
      </c>
      <c r="G43" s="85">
        <v>5</v>
      </c>
      <c r="H43" s="85">
        <v>8</v>
      </c>
      <c r="I43" s="85"/>
      <c r="J43" s="86">
        <f>IF(ISBLANK(E43),"",COUNTIF(E43:I43,"&gt;=0"))</f>
        <v>3</v>
      </c>
      <c r="K43" s="86">
        <f>IF(ISBLANK(E43),"",(IF(LEFT(E43,1)="-",1,0)+IF(LEFT(F43,1)="-",1,0)+IF(LEFT(G43,1)="-",1,0)+IF(LEFT(H43,1)="-",1,0)+IF(LEFT(I43,1)="-",1,0)))</f>
        <v>1</v>
      </c>
      <c r="L43" s="87">
        <f t="shared" si="0"/>
        <v>1</v>
      </c>
      <c r="M43" s="88">
        <f t="shared" si="0"/>
      </c>
    </row>
    <row r="44" spans="1:13" ht="14.25">
      <c r="A44" s="82" t="s">
        <v>89</v>
      </c>
      <c r="B44" s="83" t="str">
        <f>IF(B39&gt;"",B39,"")</f>
        <v>Lehtonen Tomi</v>
      </c>
      <c r="C44" s="83" t="str">
        <f>IF(F39&gt;"",F39,"")</f>
        <v>Vesalainen Matias</v>
      </c>
      <c r="D44" s="84"/>
      <c r="E44" s="85">
        <v>-10</v>
      </c>
      <c r="F44" s="85">
        <v>9</v>
      </c>
      <c r="G44" s="85">
        <v>5</v>
      </c>
      <c r="H44" s="85">
        <v>-8</v>
      </c>
      <c r="I44" s="85">
        <v>6</v>
      </c>
      <c r="J44" s="86">
        <f>IF(ISBLANK(E44),"",COUNTIF(E44:I44,"&gt;=0"))</f>
        <v>3</v>
      </c>
      <c r="K44" s="86">
        <f>IF(ISBLANK(E44),"",(IF(LEFT(E44,1)="-",1,0)+IF(LEFT(F44,1)="-",1,0)+IF(LEFT(G44,1)="-",1,0)+IF(LEFT(H44,1)="-",1,0)+IF(LEFT(I44,1)="-",1,0)))</f>
        <v>2</v>
      </c>
      <c r="L44" s="87">
        <f t="shared" si="0"/>
        <v>1</v>
      </c>
      <c r="M44" s="88">
        <f t="shared" si="0"/>
      </c>
    </row>
    <row r="45" spans="1:13" ht="14.25">
      <c r="A45" s="82" t="s">
        <v>90</v>
      </c>
      <c r="B45" s="83" t="str">
        <f>IF(B37&gt;"",B37,"")</f>
        <v>Tuuttila Juhana</v>
      </c>
      <c r="C45" s="83" t="str">
        <f>IF(F38&gt;"",F38,"")</f>
        <v>Kanasuo Esa</v>
      </c>
      <c r="D45" s="84"/>
      <c r="E45" s="85"/>
      <c r="F45" s="85"/>
      <c r="G45" s="85"/>
      <c r="H45" s="85"/>
      <c r="I45" s="85"/>
      <c r="J45" s="86">
        <f>IF(ISBLANK(E45),"",COUNTIF(E45:I45,"&gt;=0"))</f>
      </c>
      <c r="K45" s="86">
        <f>IF(ISBLANK(E45),"",(IF(LEFT(E45,1)="-",1,0)+IF(LEFT(F45,1)="-",1,0)+IF(LEFT(G45,1)="-",1,0)+IF(LEFT(H45,1)="-",1,0)+IF(LEFT(I45,1)="-",1,0)))</f>
      </c>
      <c r="L45" s="87">
        <f t="shared" si="0"/>
      </c>
      <c r="M45" s="88">
        <f t="shared" si="0"/>
      </c>
    </row>
    <row r="46" spans="1:13" ht="14.25">
      <c r="A46" s="82" t="s">
        <v>91</v>
      </c>
      <c r="B46" s="83" t="str">
        <f>IF(B38&gt;"",B38,"")</f>
        <v>Ågren Pekka</v>
      </c>
      <c r="C46" s="83" t="str">
        <f>IF(F37&gt;"",F37,"")</f>
        <v>Vesalainen Rasmus</v>
      </c>
      <c r="D46" s="84"/>
      <c r="E46" s="85"/>
      <c r="F46" s="85"/>
      <c r="G46" s="85"/>
      <c r="H46" s="85"/>
      <c r="I46" s="85"/>
      <c r="J46" s="86">
        <f>IF(ISBLANK(E46),"",COUNTIF(E46:I46,"&gt;=0"))</f>
      </c>
      <c r="K46" s="86">
        <f>IF(ISBLANK(E46),"",(IF(LEFT(E46,1)="-",1,0)+IF(LEFT(F46,1)="-",1,0)+IF(LEFT(G46,1)="-",1,0)+IF(LEFT(H46,1)="-",1,0)+IF(LEFT(I46,1)="-",1,0)))</f>
      </c>
      <c r="L46" s="87">
        <f t="shared" si="0"/>
      </c>
      <c r="M46" s="88">
        <f t="shared" si="0"/>
      </c>
    </row>
    <row r="47" spans="1:13" ht="15">
      <c r="A47" s="46"/>
      <c r="B47" s="43"/>
      <c r="C47" s="43"/>
      <c r="D47" s="43"/>
      <c r="E47" s="43"/>
      <c r="F47" s="43"/>
      <c r="G47" s="43"/>
      <c r="H47" s="89" t="s">
        <v>92</v>
      </c>
      <c r="I47" s="89"/>
      <c r="J47" s="90">
        <f>SUM(J42:J46)</f>
        <v>9</v>
      </c>
      <c r="K47" s="90">
        <f>SUM(K42:K46)</f>
        <v>3</v>
      </c>
      <c r="L47" s="90">
        <f>SUM(L42:L46)</f>
        <v>3</v>
      </c>
      <c r="M47" s="91">
        <f>SUM(M42:M46)</f>
        <v>0</v>
      </c>
    </row>
    <row r="48" spans="1:13" ht="15">
      <c r="A48" s="92" t="s">
        <v>93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78"/>
    </row>
    <row r="49" spans="1:13" ht="15">
      <c r="A49" s="93" t="s">
        <v>94</v>
      </c>
      <c r="B49" s="94"/>
      <c r="C49" s="94" t="s">
        <v>95</v>
      </c>
      <c r="D49" s="94"/>
      <c r="E49" s="94"/>
      <c r="F49" s="94" t="s">
        <v>50</v>
      </c>
      <c r="G49" s="94"/>
      <c r="H49" s="94"/>
      <c r="I49" s="95" t="s">
        <v>96</v>
      </c>
      <c r="J49" s="43"/>
      <c r="K49" s="43"/>
      <c r="L49" s="43"/>
      <c r="M49" s="78"/>
    </row>
    <row r="50" spans="1:13" ht="18" thickBot="1">
      <c r="A50" s="46"/>
      <c r="B50" s="43"/>
      <c r="C50" s="43"/>
      <c r="D50" s="43"/>
      <c r="E50" s="43"/>
      <c r="F50" s="43"/>
      <c r="G50" s="43"/>
      <c r="H50" s="43"/>
      <c r="I50" s="96" t="str">
        <f>IF(L47=3,B36,IF(M47=3,F36,""))</f>
        <v>OPT-86</v>
      </c>
      <c r="J50" s="96"/>
      <c r="K50" s="96"/>
      <c r="L50" s="96"/>
      <c r="M50" s="96"/>
    </row>
    <row r="51" spans="1:13" ht="18" thickBot="1">
      <c r="A51" s="97"/>
      <c r="B51" s="98"/>
      <c r="C51" s="98"/>
      <c r="D51" s="98"/>
      <c r="E51" s="98"/>
      <c r="F51" s="98"/>
      <c r="G51" s="98"/>
      <c r="H51" s="98"/>
      <c r="I51" s="99"/>
      <c r="J51" s="99"/>
      <c r="K51" s="99"/>
      <c r="L51" s="99"/>
      <c r="M51" s="100"/>
    </row>
    <row r="52" ht="15" thickTop="1">
      <c r="A52" s="101"/>
    </row>
    <row r="53" ht="14.25">
      <c r="A53" s="101"/>
    </row>
    <row r="54" ht="14.25">
      <c r="A54" s="101"/>
    </row>
    <row r="55" ht="14.25">
      <c r="A55" s="101"/>
    </row>
    <row r="56" ht="14.25">
      <c r="A56" s="101"/>
    </row>
    <row r="57" ht="14.25">
      <c r="A57" s="101"/>
    </row>
    <row r="58" ht="14.25">
      <c r="A58" s="101"/>
    </row>
    <row r="59" ht="14.25">
      <c r="A59" s="101"/>
    </row>
    <row r="60" ht="14.25">
      <c r="A60" s="101"/>
    </row>
    <row r="61" ht="14.25">
      <c r="A61" s="101"/>
    </row>
    <row r="62" ht="14.25">
      <c r="A62" s="101"/>
    </row>
    <row r="63" ht="14.25">
      <c r="A63" s="101"/>
    </row>
    <row r="64" ht="14.25">
      <c r="A64" s="101"/>
    </row>
    <row r="65" ht="14.25">
      <c r="A65" s="101"/>
    </row>
    <row r="66" ht="15" thickBot="1"/>
    <row r="67" spans="1:13" ht="15.75" thickTop="1">
      <c r="A67" s="36"/>
      <c r="B67" s="37"/>
      <c r="C67" s="37"/>
      <c r="D67" s="37"/>
      <c r="E67" s="38" t="s">
        <v>61</v>
      </c>
      <c r="F67" s="38"/>
      <c r="G67" s="39" t="s">
        <v>0</v>
      </c>
      <c r="H67" s="39"/>
      <c r="I67" s="39"/>
      <c r="J67" s="39"/>
      <c r="K67" s="39"/>
      <c r="L67" s="39"/>
      <c r="M67" s="39"/>
    </row>
    <row r="68" spans="1:13" ht="15">
      <c r="A68" s="40"/>
      <c r="B68" s="41" t="s">
        <v>62</v>
      </c>
      <c r="C68" s="42"/>
      <c r="D68" s="43"/>
      <c r="E68" s="44" t="s">
        <v>63</v>
      </c>
      <c r="F68" s="44"/>
      <c r="G68" s="45" t="s">
        <v>64</v>
      </c>
      <c r="H68" s="45"/>
      <c r="I68" s="45"/>
      <c r="J68" s="45"/>
      <c r="K68" s="45"/>
      <c r="L68" s="45"/>
      <c r="M68" s="45"/>
    </row>
    <row r="69" spans="1:13" ht="15">
      <c r="A69" s="46"/>
      <c r="B69" s="47"/>
      <c r="C69" s="43"/>
      <c r="D69" s="43"/>
      <c r="E69" s="48" t="s">
        <v>65</v>
      </c>
      <c r="F69" s="48"/>
      <c r="G69" s="49" t="s">
        <v>32</v>
      </c>
      <c r="H69" s="49"/>
      <c r="I69" s="49"/>
      <c r="J69" s="49"/>
      <c r="K69" s="49"/>
      <c r="L69" s="49"/>
      <c r="M69" s="49"/>
    </row>
    <row r="70" spans="1:13" ht="21" thickBot="1">
      <c r="A70" s="50"/>
      <c r="B70" s="51" t="s">
        <v>66</v>
      </c>
      <c r="C70" s="43"/>
      <c r="D70" s="43"/>
      <c r="E70" s="52" t="s">
        <v>67</v>
      </c>
      <c r="F70" s="52"/>
      <c r="G70" s="53">
        <v>43792</v>
      </c>
      <c r="H70" s="53"/>
      <c r="I70" s="53"/>
      <c r="J70" s="54" t="s">
        <v>68</v>
      </c>
      <c r="K70" s="55" t="s">
        <v>69</v>
      </c>
      <c r="L70" s="55"/>
      <c r="M70" s="55"/>
    </row>
    <row r="71" spans="1:13" ht="15.75" thickTop="1">
      <c r="A71" s="56"/>
      <c r="B71" s="43"/>
      <c r="C71" s="43"/>
      <c r="D71" s="43"/>
      <c r="E71" s="57"/>
      <c r="F71" s="43"/>
      <c r="G71" s="43"/>
      <c r="H71" s="58"/>
      <c r="I71" s="59"/>
      <c r="J71" s="59"/>
      <c r="K71" s="59"/>
      <c r="L71" s="59"/>
      <c r="M71" s="60"/>
    </row>
    <row r="72" spans="1:13" ht="15.75" thickBot="1">
      <c r="A72" s="61" t="s">
        <v>70</v>
      </c>
      <c r="B72" s="62" t="s">
        <v>58</v>
      </c>
      <c r="C72" s="62"/>
      <c r="D72" s="63"/>
      <c r="E72" s="64" t="s">
        <v>71</v>
      </c>
      <c r="F72" s="65" t="s">
        <v>25</v>
      </c>
      <c r="G72" s="65"/>
      <c r="H72" s="65"/>
      <c r="I72" s="65"/>
      <c r="J72" s="65"/>
      <c r="K72" s="65"/>
      <c r="L72" s="65"/>
      <c r="M72" s="65"/>
    </row>
    <row r="73" spans="1:13" ht="14.25">
      <c r="A73" s="66" t="s">
        <v>72</v>
      </c>
      <c r="B73" s="67" t="s">
        <v>97</v>
      </c>
      <c r="C73" s="67"/>
      <c r="D73" s="68"/>
      <c r="E73" s="69" t="s">
        <v>74</v>
      </c>
      <c r="F73" s="70" t="s">
        <v>98</v>
      </c>
      <c r="G73" s="70"/>
      <c r="H73" s="70"/>
      <c r="I73" s="70"/>
      <c r="J73" s="70"/>
      <c r="K73" s="70"/>
      <c r="L73" s="70"/>
      <c r="M73" s="70"/>
    </row>
    <row r="74" spans="1:13" ht="14.25">
      <c r="A74" s="71" t="s">
        <v>76</v>
      </c>
      <c r="B74" s="72" t="s">
        <v>99</v>
      </c>
      <c r="C74" s="72"/>
      <c r="D74" s="68"/>
      <c r="E74" s="73" t="s">
        <v>78</v>
      </c>
      <c r="F74" s="74" t="s">
        <v>100</v>
      </c>
      <c r="G74" s="74"/>
      <c r="H74" s="74"/>
      <c r="I74" s="74"/>
      <c r="J74" s="74"/>
      <c r="K74" s="74"/>
      <c r="L74" s="74"/>
      <c r="M74" s="74"/>
    </row>
    <row r="75" spans="1:13" ht="14.25">
      <c r="A75" s="71" t="s">
        <v>80</v>
      </c>
      <c r="B75" s="72" t="s">
        <v>101</v>
      </c>
      <c r="C75" s="72"/>
      <c r="D75" s="68"/>
      <c r="E75" s="75" t="s">
        <v>82</v>
      </c>
      <c r="F75" s="74" t="s">
        <v>102</v>
      </c>
      <c r="G75" s="74"/>
      <c r="H75" s="74"/>
      <c r="I75" s="74"/>
      <c r="J75" s="74"/>
      <c r="K75" s="74"/>
      <c r="L75" s="74"/>
      <c r="M75" s="74"/>
    </row>
    <row r="76" spans="1:13" ht="15">
      <c r="A76" s="46"/>
      <c r="B76" s="43"/>
      <c r="C76" s="43"/>
      <c r="D76" s="43"/>
      <c r="E76" s="57"/>
      <c r="F76" s="76"/>
      <c r="G76" s="76"/>
      <c r="H76" s="76"/>
      <c r="I76" s="43"/>
      <c r="J76" s="43"/>
      <c r="K76" s="43"/>
      <c r="L76" s="77"/>
      <c r="M76" s="78"/>
    </row>
    <row r="77" spans="1:13" ht="15">
      <c r="A77" s="79" t="s">
        <v>84</v>
      </c>
      <c r="B77" s="43"/>
      <c r="C77" s="43"/>
      <c r="D77" s="43"/>
      <c r="E77" s="73">
        <v>1</v>
      </c>
      <c r="F77" s="73">
        <v>2</v>
      </c>
      <c r="G77" s="73">
        <v>3</v>
      </c>
      <c r="H77" s="73">
        <v>4</v>
      </c>
      <c r="I77" s="73">
        <v>5</v>
      </c>
      <c r="J77" s="80" t="s">
        <v>36</v>
      </c>
      <c r="K77" s="80"/>
      <c r="L77" s="73" t="s">
        <v>85</v>
      </c>
      <c r="M77" s="81" t="s">
        <v>86</v>
      </c>
    </row>
    <row r="78" spans="1:13" ht="14.25">
      <c r="A78" s="82" t="s">
        <v>87</v>
      </c>
      <c r="B78" s="83" t="str">
        <f>IF(B73&gt;"",B73,"")</f>
        <v>Tamminen Tero</v>
      </c>
      <c r="C78" s="83" t="str">
        <f>IF(F73&gt;"",F73,"")</f>
        <v>Hyttinen Aleksi</v>
      </c>
      <c r="D78" s="84"/>
      <c r="E78" s="85">
        <v>-13</v>
      </c>
      <c r="F78" s="85">
        <v>8</v>
      </c>
      <c r="G78" s="85">
        <v>-8</v>
      </c>
      <c r="H78" s="85">
        <v>-4</v>
      </c>
      <c r="I78" s="85"/>
      <c r="J78" s="86">
        <f>IF(ISBLANK(E78),"",COUNTIF(E78:I78,"&gt;=0"))</f>
        <v>1</v>
      </c>
      <c r="K78" s="86">
        <f>IF(ISBLANK(E78),"",(IF(LEFT(E78,1)="-",1,0)+IF(LEFT(F78,1)="-",1,0)+IF(LEFT(G78,1)="-",1,0)+IF(LEFT(H78,1)="-",1,0)+IF(LEFT(I78,1)="-",1,0)))</f>
        <v>3</v>
      </c>
      <c r="L78" s="87">
        <f aca="true" t="shared" si="1" ref="L78:M82">IF(J78=3,1,"")</f>
      </c>
      <c r="M78" s="88">
        <f t="shared" si="1"/>
        <v>1</v>
      </c>
    </row>
    <row r="79" spans="1:13" ht="14.25">
      <c r="A79" s="82" t="s">
        <v>88</v>
      </c>
      <c r="B79" s="83" t="str">
        <f>IF(B74&gt;"",B74,"")</f>
        <v>Kärner Meelis</v>
      </c>
      <c r="C79" s="83" t="str">
        <f>IF(F74&gt;"",F74,"")</f>
        <v>Pulkkinen Jyri</v>
      </c>
      <c r="D79" s="84"/>
      <c r="E79" s="85">
        <v>4</v>
      </c>
      <c r="F79" s="85">
        <v>-7</v>
      </c>
      <c r="G79" s="85">
        <v>5</v>
      </c>
      <c r="H79" s="85">
        <v>-7</v>
      </c>
      <c r="I79" s="85">
        <v>7</v>
      </c>
      <c r="J79" s="86">
        <f>IF(ISBLANK(E79),"",COUNTIF(E79:I79,"&gt;=0"))</f>
        <v>3</v>
      </c>
      <c r="K79" s="86">
        <f>IF(ISBLANK(E79),"",(IF(LEFT(E79,1)="-",1,0)+IF(LEFT(F79,1)="-",1,0)+IF(LEFT(G79,1)="-",1,0)+IF(LEFT(H79,1)="-",1,0)+IF(LEFT(I79,1)="-",1,0)))</f>
        <v>2</v>
      </c>
      <c r="L79" s="87">
        <f t="shared" si="1"/>
        <v>1</v>
      </c>
      <c r="M79" s="88">
        <f t="shared" si="1"/>
      </c>
    </row>
    <row r="80" spans="1:13" ht="14.25">
      <c r="A80" s="82" t="s">
        <v>89</v>
      </c>
      <c r="B80" s="83" t="str">
        <f>IF(B75&gt;"",B75,"")</f>
        <v>Vanhala Okko</v>
      </c>
      <c r="C80" s="83" t="str">
        <f>IF(F75&gt;"",F75,"")</f>
        <v>Punnonen Petter</v>
      </c>
      <c r="D80" s="84"/>
      <c r="E80" s="85">
        <v>-7</v>
      </c>
      <c r="F80" s="85">
        <v>-3</v>
      </c>
      <c r="G80" s="85">
        <v>-10</v>
      </c>
      <c r="H80" s="85"/>
      <c r="I80" s="85"/>
      <c r="J80" s="86">
        <f>IF(ISBLANK(E80),"",COUNTIF(E80:I80,"&gt;=0"))</f>
        <v>0</v>
      </c>
      <c r="K80" s="86">
        <f>IF(ISBLANK(E80),"",(IF(LEFT(E80,1)="-",1,0)+IF(LEFT(F80,1)="-",1,0)+IF(LEFT(G80,1)="-",1,0)+IF(LEFT(H80,1)="-",1,0)+IF(LEFT(I80,1)="-",1,0)))</f>
        <v>3</v>
      </c>
      <c r="L80" s="87">
        <f t="shared" si="1"/>
      </c>
      <c r="M80" s="88">
        <f t="shared" si="1"/>
        <v>1</v>
      </c>
    </row>
    <row r="81" spans="1:13" ht="14.25">
      <c r="A81" s="82" t="s">
        <v>90</v>
      </c>
      <c r="B81" s="83" t="str">
        <f>IF(B73&gt;"",B73,"")</f>
        <v>Tamminen Tero</v>
      </c>
      <c r="C81" s="83" t="str">
        <f>IF(F74&gt;"",F74,"")</f>
        <v>Pulkkinen Jyri</v>
      </c>
      <c r="D81" s="84"/>
      <c r="E81" s="85">
        <v>-10</v>
      </c>
      <c r="F81" s="85">
        <v>3</v>
      </c>
      <c r="G81" s="85">
        <v>-6</v>
      </c>
      <c r="H81" s="85">
        <v>10</v>
      </c>
      <c r="I81" s="85">
        <v>6</v>
      </c>
      <c r="J81" s="86">
        <f>IF(ISBLANK(E81),"",COUNTIF(E81:I81,"&gt;=0"))</f>
        <v>3</v>
      </c>
      <c r="K81" s="86">
        <f>IF(ISBLANK(E81),"",(IF(LEFT(E81,1)="-",1,0)+IF(LEFT(F81,1)="-",1,0)+IF(LEFT(G81,1)="-",1,0)+IF(LEFT(H81,1)="-",1,0)+IF(LEFT(I81,1)="-",1,0)))</f>
        <v>2</v>
      </c>
      <c r="L81" s="87">
        <f t="shared" si="1"/>
        <v>1</v>
      </c>
      <c r="M81" s="88">
        <f t="shared" si="1"/>
      </c>
    </row>
    <row r="82" spans="1:13" ht="14.25">
      <c r="A82" s="82" t="s">
        <v>91</v>
      </c>
      <c r="B82" s="83" t="str">
        <f>IF(B74&gt;"",B74,"")</f>
        <v>Kärner Meelis</v>
      </c>
      <c r="C82" s="83" t="str">
        <f>IF(F73&gt;"",F73,"")</f>
        <v>Hyttinen Aleksi</v>
      </c>
      <c r="D82" s="84"/>
      <c r="E82" s="85">
        <v>-10</v>
      </c>
      <c r="F82" s="85">
        <v>-4</v>
      </c>
      <c r="G82" s="85">
        <v>-7</v>
      </c>
      <c r="H82" s="85"/>
      <c r="I82" s="85"/>
      <c r="J82" s="86">
        <f>IF(ISBLANK(E82),"",COUNTIF(E82:I82,"&gt;=0"))</f>
        <v>0</v>
      </c>
      <c r="K82" s="86">
        <f>IF(ISBLANK(E82),"",(IF(LEFT(E82,1)="-",1,0)+IF(LEFT(F82,1)="-",1,0)+IF(LEFT(G82,1)="-",1,0)+IF(LEFT(H82,1)="-",1,0)+IF(LEFT(I82,1)="-",1,0)))</f>
        <v>3</v>
      </c>
      <c r="L82" s="87">
        <f t="shared" si="1"/>
      </c>
      <c r="M82" s="88">
        <f t="shared" si="1"/>
        <v>1</v>
      </c>
    </row>
    <row r="83" spans="1:13" ht="15">
      <c r="A83" s="46"/>
      <c r="B83" s="43"/>
      <c r="C83" s="43"/>
      <c r="D83" s="43"/>
      <c r="E83" s="43"/>
      <c r="F83" s="43"/>
      <c r="G83" s="43"/>
      <c r="H83" s="89" t="s">
        <v>92</v>
      </c>
      <c r="I83" s="89"/>
      <c r="J83" s="90">
        <f>SUM(J78:J82)</f>
        <v>7</v>
      </c>
      <c r="K83" s="90">
        <f>SUM(K78:K82)</f>
        <v>13</v>
      </c>
      <c r="L83" s="90">
        <f>SUM(L78:L82)</f>
        <v>2</v>
      </c>
      <c r="M83" s="91">
        <f>SUM(M78:M82)</f>
        <v>3</v>
      </c>
    </row>
    <row r="84" spans="1:13" ht="15">
      <c r="A84" s="92" t="s">
        <v>93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78"/>
    </row>
    <row r="85" spans="1:13" ht="15">
      <c r="A85" s="93" t="s">
        <v>94</v>
      </c>
      <c r="B85" s="94"/>
      <c r="C85" s="94" t="s">
        <v>95</v>
      </c>
      <c r="D85" s="94"/>
      <c r="E85" s="94"/>
      <c r="F85" s="94" t="s">
        <v>50</v>
      </c>
      <c r="G85" s="94"/>
      <c r="H85" s="94"/>
      <c r="I85" s="95" t="s">
        <v>96</v>
      </c>
      <c r="J85" s="43"/>
      <c r="K85" s="43"/>
      <c r="L85" s="43"/>
      <c r="M85" s="78"/>
    </row>
    <row r="86" spans="1:13" ht="18" thickBot="1">
      <c r="A86" s="46"/>
      <c r="B86" s="43"/>
      <c r="C86" s="43"/>
      <c r="D86" s="43"/>
      <c r="E86" s="43"/>
      <c r="F86" s="43"/>
      <c r="G86" s="43"/>
      <c r="H86" s="43"/>
      <c r="I86" s="96" t="str">
        <f>IF(L83=3,B72,IF(M83=3,F72,""))</f>
        <v>KuPTS</v>
      </c>
      <c r="J86" s="96"/>
      <c r="K86" s="96"/>
      <c r="L86" s="96"/>
      <c r="M86" s="96"/>
    </row>
    <row r="87" spans="1:13" ht="18" thickBot="1">
      <c r="A87" s="97"/>
      <c r="B87" s="98"/>
      <c r="C87" s="98"/>
      <c r="D87" s="98"/>
      <c r="E87" s="98"/>
      <c r="F87" s="98"/>
      <c r="G87" s="98"/>
      <c r="H87" s="98"/>
      <c r="I87" s="99"/>
      <c r="J87" s="99"/>
      <c r="K87" s="99"/>
      <c r="L87" s="99"/>
      <c r="M87" s="100"/>
    </row>
    <row r="88" spans="1:13" ht="18" thickTop="1">
      <c r="A88" s="102"/>
      <c r="B88" s="102"/>
      <c r="C88" s="102"/>
      <c r="D88" s="102"/>
      <c r="E88" s="102"/>
      <c r="F88" s="102"/>
      <c r="G88" s="102"/>
      <c r="H88" s="102"/>
      <c r="I88" s="103"/>
      <c r="J88" s="103"/>
      <c r="K88" s="103"/>
      <c r="L88" s="103"/>
      <c r="M88" s="103"/>
    </row>
    <row r="89" spans="1:13" ht="17.25">
      <c r="A89" s="102"/>
      <c r="B89" s="102"/>
      <c r="C89" s="102"/>
      <c r="D89" s="102"/>
      <c r="E89" s="102"/>
      <c r="F89" s="102"/>
      <c r="G89" s="102"/>
      <c r="H89" s="102"/>
      <c r="I89" s="103"/>
      <c r="J89" s="103"/>
      <c r="K89" s="103"/>
      <c r="L89" s="103"/>
      <c r="M89" s="103"/>
    </row>
    <row r="90" spans="1:13" ht="17.25">
      <c r="A90" s="102"/>
      <c r="B90" s="102"/>
      <c r="C90" s="102"/>
      <c r="D90" s="102"/>
      <c r="E90" s="102"/>
      <c r="F90" s="102"/>
      <c r="G90" s="102"/>
      <c r="H90" s="102"/>
      <c r="I90" s="103"/>
      <c r="J90" s="103"/>
      <c r="K90" s="103"/>
      <c r="L90" s="103"/>
      <c r="M90" s="103"/>
    </row>
    <row r="91" spans="1:13" ht="17.25">
      <c r="A91" s="102"/>
      <c r="B91" s="102"/>
      <c r="C91" s="102"/>
      <c r="D91" s="102"/>
      <c r="E91" s="102"/>
      <c r="F91" s="102"/>
      <c r="G91" s="102"/>
      <c r="H91" s="102"/>
      <c r="I91" s="103"/>
      <c r="J91" s="103"/>
      <c r="K91" s="103"/>
      <c r="L91" s="103"/>
      <c r="M91" s="103"/>
    </row>
    <row r="92" spans="1:13" ht="17.25">
      <c r="A92" s="102"/>
      <c r="B92" s="102"/>
      <c r="C92" s="102"/>
      <c r="D92" s="102"/>
      <c r="E92" s="102"/>
      <c r="F92" s="102"/>
      <c r="G92" s="102"/>
      <c r="H92" s="102"/>
      <c r="I92" s="103"/>
      <c r="J92" s="103"/>
      <c r="K92" s="103"/>
      <c r="L92" s="103"/>
      <c r="M92" s="103"/>
    </row>
    <row r="93" spans="1:13" ht="17.25">
      <c r="A93" s="102"/>
      <c r="B93" s="102"/>
      <c r="C93" s="102"/>
      <c r="D93" s="102"/>
      <c r="E93" s="102"/>
      <c r="F93" s="102"/>
      <c r="G93" s="102"/>
      <c r="H93" s="102"/>
      <c r="I93" s="103"/>
      <c r="J93" s="103"/>
      <c r="K93" s="103"/>
      <c r="L93" s="103"/>
      <c r="M93" s="103"/>
    </row>
    <row r="94" spans="1:13" ht="17.25">
      <c r="A94" s="102"/>
      <c r="B94" s="102"/>
      <c r="C94" s="102"/>
      <c r="D94" s="102"/>
      <c r="E94" s="102"/>
      <c r="F94" s="102"/>
      <c r="G94" s="102"/>
      <c r="H94" s="102"/>
      <c r="I94" s="103"/>
      <c r="J94" s="103"/>
      <c r="K94" s="103"/>
      <c r="L94" s="103"/>
      <c r="M94" s="103"/>
    </row>
    <row r="95" spans="1:13" ht="18" thickBot="1">
      <c r="A95" s="102"/>
      <c r="B95" s="102"/>
      <c r="C95" s="102"/>
      <c r="D95" s="102"/>
      <c r="E95" s="102"/>
      <c r="F95" s="102"/>
      <c r="G95" s="102"/>
      <c r="H95" s="102"/>
      <c r="I95" s="103"/>
      <c r="J95" s="103"/>
      <c r="K95" s="103"/>
      <c r="L95" s="103"/>
      <c r="M95" s="103"/>
    </row>
    <row r="96" spans="1:13" ht="15.75" thickTop="1">
      <c r="A96" s="36"/>
      <c r="B96" s="37"/>
      <c r="C96" s="37"/>
      <c r="D96" s="37"/>
      <c r="E96" s="38" t="s">
        <v>61</v>
      </c>
      <c r="F96" s="38"/>
      <c r="G96" s="39" t="s">
        <v>0</v>
      </c>
      <c r="H96" s="39"/>
      <c r="I96" s="39"/>
      <c r="J96" s="39"/>
      <c r="K96" s="39"/>
      <c r="L96" s="39"/>
      <c r="M96" s="39"/>
    </row>
    <row r="97" spans="1:13" ht="15">
      <c r="A97" s="40"/>
      <c r="B97" s="41" t="s">
        <v>62</v>
      </c>
      <c r="C97" s="42"/>
      <c r="D97" s="43"/>
      <c r="E97" s="44" t="s">
        <v>63</v>
      </c>
      <c r="F97" s="44"/>
      <c r="G97" s="45" t="s">
        <v>64</v>
      </c>
      <c r="H97" s="45"/>
      <c r="I97" s="45"/>
      <c r="J97" s="45"/>
      <c r="K97" s="45"/>
      <c r="L97" s="45"/>
      <c r="M97" s="45"/>
    </row>
    <row r="98" spans="1:13" ht="15">
      <c r="A98" s="46"/>
      <c r="B98" s="47"/>
      <c r="C98" s="43"/>
      <c r="D98" s="43"/>
      <c r="E98" s="48" t="s">
        <v>65</v>
      </c>
      <c r="F98" s="48"/>
      <c r="G98" s="49" t="s">
        <v>32</v>
      </c>
      <c r="H98" s="49"/>
      <c r="I98" s="49"/>
      <c r="J98" s="49"/>
      <c r="K98" s="49"/>
      <c r="L98" s="49"/>
      <c r="M98" s="49"/>
    </row>
    <row r="99" spans="1:13" ht="21" thickBot="1">
      <c r="A99" s="50"/>
      <c r="B99" s="51" t="s">
        <v>66</v>
      </c>
      <c r="C99" s="43"/>
      <c r="D99" s="43"/>
      <c r="E99" s="52" t="s">
        <v>67</v>
      </c>
      <c r="F99" s="52"/>
      <c r="G99" s="53">
        <v>43792</v>
      </c>
      <c r="H99" s="53"/>
      <c r="I99" s="53"/>
      <c r="J99" s="54" t="s">
        <v>68</v>
      </c>
      <c r="K99" s="55" t="s">
        <v>69</v>
      </c>
      <c r="L99" s="55"/>
      <c r="M99" s="55"/>
    </row>
    <row r="100" spans="1:13" ht="15.75" thickTop="1">
      <c r="A100" s="56"/>
      <c r="B100" s="43"/>
      <c r="C100" s="43"/>
      <c r="D100" s="43"/>
      <c r="E100" s="57"/>
      <c r="F100" s="43"/>
      <c r="G100" s="43"/>
      <c r="H100" s="58"/>
      <c r="I100" s="59"/>
      <c r="J100" s="59"/>
      <c r="K100" s="59"/>
      <c r="L100" s="59"/>
      <c r="M100" s="60"/>
    </row>
    <row r="101" spans="1:13" ht="15.75" thickBot="1">
      <c r="A101" s="61" t="s">
        <v>70</v>
      </c>
      <c r="B101" s="62" t="s">
        <v>28</v>
      </c>
      <c r="C101" s="62"/>
      <c r="D101" s="63"/>
      <c r="E101" s="64" t="s">
        <v>71</v>
      </c>
      <c r="F101" s="65" t="s">
        <v>41</v>
      </c>
      <c r="G101" s="65"/>
      <c r="H101" s="65"/>
      <c r="I101" s="65"/>
      <c r="J101" s="65"/>
      <c r="K101" s="65"/>
      <c r="L101" s="65"/>
      <c r="M101" s="65"/>
    </row>
    <row r="102" spans="1:13" ht="14.25">
      <c r="A102" s="66" t="s">
        <v>72</v>
      </c>
      <c r="B102" s="67" t="s">
        <v>79</v>
      </c>
      <c r="C102" s="67"/>
      <c r="D102" s="68"/>
      <c r="E102" s="69" t="s">
        <v>74</v>
      </c>
      <c r="F102" s="70" t="s">
        <v>103</v>
      </c>
      <c r="G102" s="70"/>
      <c r="H102" s="70"/>
      <c r="I102" s="70"/>
      <c r="J102" s="70"/>
      <c r="K102" s="70"/>
      <c r="L102" s="70"/>
      <c r="M102" s="70"/>
    </row>
    <row r="103" spans="1:13" ht="14.25">
      <c r="A103" s="71" t="s">
        <v>76</v>
      </c>
      <c r="B103" s="72" t="s">
        <v>75</v>
      </c>
      <c r="C103" s="72"/>
      <c r="D103" s="68"/>
      <c r="E103" s="73" t="s">
        <v>78</v>
      </c>
      <c r="F103" s="74" t="s">
        <v>104</v>
      </c>
      <c r="G103" s="74"/>
      <c r="H103" s="74"/>
      <c r="I103" s="74"/>
      <c r="J103" s="74"/>
      <c r="K103" s="74"/>
      <c r="L103" s="74"/>
      <c r="M103" s="74"/>
    </row>
    <row r="104" spans="1:13" ht="14.25">
      <c r="A104" s="71" t="s">
        <v>80</v>
      </c>
      <c r="B104" s="72" t="s">
        <v>83</v>
      </c>
      <c r="C104" s="72"/>
      <c r="D104" s="68"/>
      <c r="E104" s="75" t="s">
        <v>82</v>
      </c>
      <c r="F104" s="74" t="s">
        <v>105</v>
      </c>
      <c r="G104" s="74"/>
      <c r="H104" s="74"/>
      <c r="I104" s="74"/>
      <c r="J104" s="74"/>
      <c r="K104" s="74"/>
      <c r="L104" s="74"/>
      <c r="M104" s="74"/>
    </row>
    <row r="105" spans="1:13" ht="15">
      <c r="A105" s="46"/>
      <c r="B105" s="43"/>
      <c r="C105" s="43"/>
      <c r="D105" s="43"/>
      <c r="E105" s="57"/>
      <c r="F105" s="76"/>
      <c r="G105" s="76"/>
      <c r="H105" s="76"/>
      <c r="I105" s="43"/>
      <c r="J105" s="43"/>
      <c r="K105" s="43"/>
      <c r="L105" s="77"/>
      <c r="M105" s="78"/>
    </row>
    <row r="106" spans="1:13" ht="15">
      <c r="A106" s="79" t="s">
        <v>84</v>
      </c>
      <c r="B106" s="43"/>
      <c r="C106" s="43"/>
      <c r="D106" s="43"/>
      <c r="E106" s="73">
        <v>1</v>
      </c>
      <c r="F106" s="73">
        <v>2</v>
      </c>
      <c r="G106" s="73">
        <v>3</v>
      </c>
      <c r="H106" s="73">
        <v>4</v>
      </c>
      <c r="I106" s="73">
        <v>5</v>
      </c>
      <c r="J106" s="80" t="s">
        <v>36</v>
      </c>
      <c r="K106" s="80"/>
      <c r="L106" s="73" t="s">
        <v>85</v>
      </c>
      <c r="M106" s="81" t="s">
        <v>86</v>
      </c>
    </row>
    <row r="107" spans="1:13" ht="14.25">
      <c r="A107" s="82" t="s">
        <v>87</v>
      </c>
      <c r="B107" s="83" t="str">
        <f>IF(B102&gt;"",B102,"")</f>
        <v>Kanasuo Esa</v>
      </c>
      <c r="C107" s="83" t="str">
        <f>IF(F102&gt;"",F102,"")</f>
        <v>Kivelä Leo</v>
      </c>
      <c r="D107" s="84"/>
      <c r="E107" s="85">
        <v>8</v>
      </c>
      <c r="F107" s="85">
        <v>9</v>
      </c>
      <c r="G107" s="85">
        <v>13</v>
      </c>
      <c r="H107" s="85"/>
      <c r="I107" s="85"/>
      <c r="J107" s="86">
        <f>IF(ISBLANK(E107),"",COUNTIF(E107:I107,"&gt;=0"))</f>
        <v>3</v>
      </c>
      <c r="K107" s="86">
        <f>IF(ISBLANK(E107),"",(IF(LEFT(E107,1)="-",1,0)+IF(LEFT(F107,1)="-",1,0)+IF(LEFT(G107,1)="-",1,0)+IF(LEFT(H107,1)="-",1,0)+IF(LEFT(I107,1)="-",1,0)))</f>
        <v>0</v>
      </c>
      <c r="L107" s="87">
        <f aca="true" t="shared" si="2" ref="L107:M111">IF(J107=3,1,"")</f>
        <v>1</v>
      </c>
      <c r="M107" s="88">
        <f t="shared" si="2"/>
      </c>
    </row>
    <row r="108" spans="1:13" ht="14.25">
      <c r="A108" s="82" t="s">
        <v>88</v>
      </c>
      <c r="B108" s="83" t="str">
        <f>IF(B103&gt;"",B103,"")</f>
        <v>Vesalainen Rasmus</v>
      </c>
      <c r="C108" s="83" t="str">
        <f>IF(F103&gt;"",F103,"")</f>
        <v>Hattunen Sami</v>
      </c>
      <c r="D108" s="84"/>
      <c r="E108" s="85">
        <v>8</v>
      </c>
      <c r="F108" s="85">
        <v>-8</v>
      </c>
      <c r="G108" s="85">
        <v>10</v>
      </c>
      <c r="H108" s="85">
        <v>-5</v>
      </c>
      <c r="I108" s="85">
        <v>-8</v>
      </c>
      <c r="J108" s="86">
        <f>IF(ISBLANK(E108),"",COUNTIF(E108:I108,"&gt;=0"))</f>
        <v>2</v>
      </c>
      <c r="K108" s="86">
        <f>IF(ISBLANK(E108),"",(IF(LEFT(E108,1)="-",1,0)+IF(LEFT(F108,1)="-",1,0)+IF(LEFT(G108,1)="-",1,0)+IF(LEFT(H108,1)="-",1,0)+IF(LEFT(I108,1)="-",1,0)))</f>
        <v>3</v>
      </c>
      <c r="L108" s="87">
        <f t="shared" si="2"/>
      </c>
      <c r="M108" s="88">
        <f t="shared" si="2"/>
        <v>1</v>
      </c>
    </row>
    <row r="109" spans="1:13" ht="14.25">
      <c r="A109" s="82" t="s">
        <v>89</v>
      </c>
      <c r="B109" s="83" t="str">
        <f>IF(B104&gt;"",B104,"")</f>
        <v>Vesalainen Matias</v>
      </c>
      <c r="C109" s="83" t="str">
        <f>IF(F104&gt;"",F104,"")</f>
        <v>Muinonen Julius</v>
      </c>
      <c r="D109" s="84"/>
      <c r="E109" s="85">
        <v>6</v>
      </c>
      <c r="F109" s="85">
        <v>5</v>
      </c>
      <c r="G109" s="85">
        <v>-10</v>
      </c>
      <c r="H109" s="85">
        <v>7</v>
      </c>
      <c r="I109" s="85"/>
      <c r="J109" s="86">
        <f>IF(ISBLANK(E109),"",COUNTIF(E109:I109,"&gt;=0"))</f>
        <v>3</v>
      </c>
      <c r="K109" s="86">
        <f>IF(ISBLANK(E109),"",(IF(LEFT(E109,1)="-",1,0)+IF(LEFT(F109,1)="-",1,0)+IF(LEFT(G109,1)="-",1,0)+IF(LEFT(H109,1)="-",1,0)+IF(LEFT(I109,1)="-",1,0)))</f>
        <v>1</v>
      </c>
      <c r="L109" s="87">
        <f t="shared" si="2"/>
        <v>1</v>
      </c>
      <c r="M109" s="88">
        <f t="shared" si="2"/>
      </c>
    </row>
    <row r="110" spans="1:13" ht="14.25">
      <c r="A110" s="82" t="s">
        <v>90</v>
      </c>
      <c r="B110" s="83" t="str">
        <f>IF(B102&gt;"",B102,"")</f>
        <v>Kanasuo Esa</v>
      </c>
      <c r="C110" s="83" t="str">
        <f>IF(F103&gt;"",F103,"")</f>
        <v>Hattunen Sami</v>
      </c>
      <c r="D110" s="84"/>
      <c r="E110" s="85">
        <v>-7</v>
      </c>
      <c r="F110" s="85">
        <v>-3</v>
      </c>
      <c r="G110" s="85">
        <v>9</v>
      </c>
      <c r="H110" s="85">
        <v>-5</v>
      </c>
      <c r="I110" s="85"/>
      <c r="J110" s="86">
        <f>IF(ISBLANK(E110),"",COUNTIF(E110:I110,"&gt;=0"))</f>
        <v>1</v>
      </c>
      <c r="K110" s="86">
        <f>IF(ISBLANK(E110),"",(IF(LEFT(E110,1)="-",1,0)+IF(LEFT(F110,1)="-",1,0)+IF(LEFT(G110,1)="-",1,0)+IF(LEFT(H110,1)="-",1,0)+IF(LEFT(I110,1)="-",1,0)))</f>
        <v>3</v>
      </c>
      <c r="L110" s="87">
        <f t="shared" si="2"/>
      </c>
      <c r="M110" s="88">
        <f t="shared" si="2"/>
        <v>1</v>
      </c>
    </row>
    <row r="111" spans="1:13" ht="14.25">
      <c r="A111" s="82" t="s">
        <v>91</v>
      </c>
      <c r="B111" s="83" t="str">
        <f>IF(B103&gt;"",B103,"")</f>
        <v>Vesalainen Rasmus</v>
      </c>
      <c r="C111" s="83" t="str">
        <f>IF(F102&gt;"",F102,"")</f>
        <v>Kivelä Leo</v>
      </c>
      <c r="D111" s="84"/>
      <c r="E111" s="85">
        <v>4</v>
      </c>
      <c r="F111" s="85">
        <v>-5</v>
      </c>
      <c r="G111" s="85">
        <v>8</v>
      </c>
      <c r="H111" s="85">
        <v>-6</v>
      </c>
      <c r="I111" s="85">
        <v>7</v>
      </c>
      <c r="J111" s="86">
        <f>IF(ISBLANK(E111),"",COUNTIF(E111:I111,"&gt;=0"))</f>
        <v>3</v>
      </c>
      <c r="K111" s="86">
        <f>IF(ISBLANK(E111),"",(IF(LEFT(E111,1)="-",1,0)+IF(LEFT(F111,1)="-",1,0)+IF(LEFT(G111,1)="-",1,0)+IF(LEFT(H111,1)="-",1,0)+IF(LEFT(I111,1)="-",1,0)))</f>
        <v>2</v>
      </c>
      <c r="L111" s="87">
        <f t="shared" si="2"/>
        <v>1</v>
      </c>
      <c r="M111" s="88">
        <f t="shared" si="2"/>
      </c>
    </row>
    <row r="112" spans="1:13" ht="15">
      <c r="A112" s="46"/>
      <c r="B112" s="43"/>
      <c r="C112" s="43"/>
      <c r="D112" s="43"/>
      <c r="E112" s="43"/>
      <c r="F112" s="43"/>
      <c r="G112" s="43"/>
      <c r="H112" s="89" t="s">
        <v>92</v>
      </c>
      <c r="I112" s="89"/>
      <c r="J112" s="90">
        <f>SUM(J107:J111)</f>
        <v>12</v>
      </c>
      <c r="K112" s="90">
        <f>SUM(K107:K111)</f>
        <v>9</v>
      </c>
      <c r="L112" s="90">
        <f>SUM(L107:L111)</f>
        <v>3</v>
      </c>
      <c r="M112" s="91">
        <f>SUM(M107:M111)</f>
        <v>2</v>
      </c>
    </row>
    <row r="113" spans="1:13" ht="15">
      <c r="A113" s="92" t="s">
        <v>93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78"/>
    </row>
    <row r="114" spans="1:13" ht="15">
      <c r="A114" s="93" t="s">
        <v>94</v>
      </c>
      <c r="B114" s="94"/>
      <c r="C114" s="94" t="s">
        <v>95</v>
      </c>
      <c r="D114" s="94"/>
      <c r="E114" s="94"/>
      <c r="F114" s="94" t="s">
        <v>50</v>
      </c>
      <c r="G114" s="94"/>
      <c r="H114" s="94"/>
      <c r="I114" s="95" t="s">
        <v>96</v>
      </c>
      <c r="J114" s="43"/>
      <c r="K114" s="43"/>
      <c r="L114" s="43"/>
      <c r="M114" s="78"/>
    </row>
    <row r="115" spans="1:13" ht="18" thickBot="1">
      <c r="A115" s="46"/>
      <c r="B115" s="43"/>
      <c r="C115" s="43"/>
      <c r="D115" s="43"/>
      <c r="E115" s="43"/>
      <c r="F115" s="43"/>
      <c r="G115" s="43"/>
      <c r="H115" s="43"/>
      <c r="I115" s="96" t="str">
        <f>IF(L112=3,B101,IF(M112=3,F101,""))</f>
        <v>KoKa 2</v>
      </c>
      <c r="J115" s="96"/>
      <c r="K115" s="96"/>
      <c r="L115" s="96"/>
      <c r="M115" s="96"/>
    </row>
    <row r="116" spans="1:13" ht="18" thickBot="1">
      <c r="A116" s="97"/>
      <c r="B116" s="98"/>
      <c r="C116" s="98"/>
      <c r="D116" s="98"/>
      <c r="E116" s="98"/>
      <c r="F116" s="98"/>
      <c r="G116" s="98"/>
      <c r="H116" s="98"/>
      <c r="I116" s="99"/>
      <c r="J116" s="99"/>
      <c r="K116" s="99"/>
      <c r="L116" s="99"/>
      <c r="M116" s="100"/>
    </row>
    <row r="117" spans="1:13" ht="18" thickTop="1">
      <c r="A117" s="102"/>
      <c r="B117" s="102"/>
      <c r="C117" s="102"/>
      <c r="D117" s="102"/>
      <c r="E117" s="102"/>
      <c r="F117" s="102"/>
      <c r="G117" s="102"/>
      <c r="H117" s="102"/>
      <c r="I117" s="103"/>
      <c r="J117" s="103"/>
      <c r="K117" s="103"/>
      <c r="L117" s="103"/>
      <c r="M117" s="103"/>
    </row>
    <row r="118" spans="1:13" ht="17.25">
      <c r="A118" s="102"/>
      <c r="B118" s="102"/>
      <c r="C118" s="102"/>
      <c r="D118" s="102"/>
      <c r="E118" s="102"/>
      <c r="F118" s="102"/>
      <c r="G118" s="102"/>
      <c r="H118" s="102"/>
      <c r="I118" s="103"/>
      <c r="J118" s="103"/>
      <c r="K118" s="103"/>
      <c r="L118" s="103"/>
      <c r="M118" s="103"/>
    </row>
    <row r="119" spans="1:13" ht="17.25">
      <c r="A119" s="102"/>
      <c r="B119" s="102"/>
      <c r="C119" s="102"/>
      <c r="D119" s="102"/>
      <c r="E119" s="102"/>
      <c r="F119" s="102"/>
      <c r="G119" s="102"/>
      <c r="H119" s="102"/>
      <c r="I119" s="103"/>
      <c r="J119" s="103"/>
      <c r="K119" s="103"/>
      <c r="L119" s="103"/>
      <c r="M119" s="103"/>
    </row>
    <row r="120" spans="1:13" ht="17.25">
      <c r="A120" s="102"/>
      <c r="B120" s="102"/>
      <c r="C120" s="102"/>
      <c r="D120" s="102"/>
      <c r="E120" s="102"/>
      <c r="F120" s="102"/>
      <c r="G120" s="102"/>
      <c r="H120" s="102"/>
      <c r="I120" s="103"/>
      <c r="J120" s="103"/>
      <c r="K120" s="103"/>
      <c r="L120" s="103"/>
      <c r="M120" s="103"/>
    </row>
    <row r="121" spans="1:13" ht="17.25">
      <c r="A121" s="102"/>
      <c r="B121" s="102"/>
      <c r="C121" s="102"/>
      <c r="D121" s="102"/>
      <c r="E121" s="102"/>
      <c r="F121" s="102"/>
      <c r="G121" s="102"/>
      <c r="H121" s="102"/>
      <c r="I121" s="103"/>
      <c r="J121" s="103"/>
      <c r="K121" s="103"/>
      <c r="L121" s="103"/>
      <c r="M121" s="103"/>
    </row>
    <row r="122" spans="1:13" ht="17.25">
      <c r="A122" s="102"/>
      <c r="B122" s="102"/>
      <c r="C122" s="102"/>
      <c r="D122" s="102"/>
      <c r="E122" s="102"/>
      <c r="F122" s="102"/>
      <c r="G122" s="102"/>
      <c r="H122" s="102"/>
      <c r="I122" s="103"/>
      <c r="J122" s="103"/>
      <c r="K122" s="103"/>
      <c r="L122" s="103"/>
      <c r="M122" s="103"/>
    </row>
    <row r="123" spans="1:13" ht="17.25">
      <c r="A123" s="102"/>
      <c r="B123" s="102"/>
      <c r="C123" s="102"/>
      <c r="D123" s="102"/>
      <c r="E123" s="102"/>
      <c r="F123" s="102"/>
      <c r="G123" s="102"/>
      <c r="H123" s="102"/>
      <c r="I123" s="103"/>
      <c r="J123" s="103"/>
      <c r="K123" s="103"/>
      <c r="L123" s="103"/>
      <c r="M123" s="103"/>
    </row>
    <row r="124" spans="1:13" ht="17.25">
      <c r="A124" s="102"/>
      <c r="B124" s="102"/>
      <c r="C124" s="102"/>
      <c r="D124" s="102"/>
      <c r="E124" s="102"/>
      <c r="F124" s="102"/>
      <c r="G124" s="102"/>
      <c r="H124" s="102"/>
      <c r="I124" s="103"/>
      <c r="J124" s="103"/>
      <c r="K124" s="103"/>
      <c r="L124" s="103"/>
      <c r="M124" s="103"/>
    </row>
    <row r="125" spans="1:13" ht="17.25">
      <c r="A125" s="102"/>
      <c r="B125" s="102"/>
      <c r="C125" s="102"/>
      <c r="D125" s="102"/>
      <c r="E125" s="102"/>
      <c r="F125" s="102"/>
      <c r="G125" s="102"/>
      <c r="H125" s="102"/>
      <c r="I125" s="103"/>
      <c r="J125" s="103"/>
      <c r="K125" s="103"/>
      <c r="L125" s="103"/>
      <c r="M125" s="103"/>
    </row>
    <row r="126" spans="1:13" ht="17.25">
      <c r="A126" s="102"/>
      <c r="B126" s="102"/>
      <c r="C126" s="102"/>
      <c r="D126" s="102"/>
      <c r="E126" s="102"/>
      <c r="F126" s="102"/>
      <c r="G126" s="102"/>
      <c r="H126" s="102"/>
      <c r="I126" s="103"/>
      <c r="J126" s="103"/>
      <c r="K126" s="103"/>
      <c r="L126" s="103"/>
      <c r="M126" s="103"/>
    </row>
    <row r="127" ht="15" thickBot="1"/>
    <row r="128" spans="1:13" ht="15.75" thickTop="1">
      <c r="A128" s="36"/>
      <c r="B128" s="37"/>
      <c r="C128" s="37"/>
      <c r="D128" s="37"/>
      <c r="E128" s="38" t="s">
        <v>61</v>
      </c>
      <c r="F128" s="104"/>
      <c r="G128" s="105" t="s">
        <v>0</v>
      </c>
      <c r="H128" s="106"/>
      <c r="I128" s="106"/>
      <c r="J128" s="106"/>
      <c r="K128" s="106"/>
      <c r="L128" s="106"/>
      <c r="M128" s="107"/>
    </row>
    <row r="129" spans="1:13" ht="15">
      <c r="A129" s="40"/>
      <c r="B129" s="41" t="s">
        <v>62</v>
      </c>
      <c r="C129" s="42"/>
      <c r="D129" s="43"/>
      <c r="E129" s="108" t="s">
        <v>63</v>
      </c>
      <c r="F129" s="109"/>
      <c r="G129" s="110" t="s">
        <v>64</v>
      </c>
      <c r="H129" s="111"/>
      <c r="I129" s="111"/>
      <c r="J129" s="111"/>
      <c r="K129" s="111"/>
      <c r="L129" s="111"/>
      <c r="M129" s="112"/>
    </row>
    <row r="130" spans="1:13" ht="15">
      <c r="A130" s="46"/>
      <c r="B130" s="47"/>
      <c r="C130" s="43"/>
      <c r="D130" s="43"/>
      <c r="E130" s="113" t="s">
        <v>65</v>
      </c>
      <c r="F130" s="114"/>
      <c r="G130" s="115" t="s">
        <v>32</v>
      </c>
      <c r="H130" s="116"/>
      <c r="I130" s="116"/>
      <c r="J130" s="116"/>
      <c r="K130" s="116"/>
      <c r="L130" s="116"/>
      <c r="M130" s="117"/>
    </row>
    <row r="131" spans="1:13" ht="21" thickBot="1">
      <c r="A131" s="50"/>
      <c r="B131" s="51" t="s">
        <v>66</v>
      </c>
      <c r="C131" s="43"/>
      <c r="D131" s="43"/>
      <c r="E131" s="118" t="s">
        <v>67</v>
      </c>
      <c r="F131" s="119"/>
      <c r="G131" s="120">
        <v>43792</v>
      </c>
      <c r="H131" s="121"/>
      <c r="I131" s="122"/>
      <c r="J131" s="54" t="s">
        <v>68</v>
      </c>
      <c r="K131" s="123" t="s">
        <v>69</v>
      </c>
      <c r="L131" s="124"/>
      <c r="M131" s="125"/>
    </row>
    <row r="132" spans="1:13" ht="15.75" thickTop="1">
      <c r="A132" s="56"/>
      <c r="B132" s="43"/>
      <c r="C132" s="43"/>
      <c r="D132" s="43"/>
      <c r="E132" s="57"/>
      <c r="F132" s="43"/>
      <c r="G132" s="43"/>
      <c r="H132" s="58"/>
      <c r="I132" s="59"/>
      <c r="J132" s="59"/>
      <c r="K132" s="59"/>
      <c r="L132" s="59"/>
      <c r="M132" s="60"/>
    </row>
    <row r="133" spans="1:13" ht="15.75" thickBot="1">
      <c r="A133" s="61" t="s">
        <v>70</v>
      </c>
      <c r="B133" s="126" t="s">
        <v>58</v>
      </c>
      <c r="C133" s="127"/>
      <c r="D133" s="63"/>
      <c r="E133" s="64" t="s">
        <v>71</v>
      </c>
      <c r="F133" s="126" t="s">
        <v>11</v>
      </c>
      <c r="G133" s="128"/>
      <c r="H133" s="128"/>
      <c r="I133" s="128"/>
      <c r="J133" s="128"/>
      <c r="K133" s="128"/>
      <c r="L133" s="128"/>
      <c r="M133" s="65"/>
    </row>
    <row r="134" spans="1:13" ht="14.25">
      <c r="A134" s="66" t="s">
        <v>72</v>
      </c>
      <c r="B134" s="129" t="s">
        <v>99</v>
      </c>
      <c r="C134" s="130"/>
      <c r="D134" s="68"/>
      <c r="E134" s="69" t="s">
        <v>74</v>
      </c>
      <c r="F134" s="129" t="s">
        <v>106</v>
      </c>
      <c r="G134" s="131"/>
      <c r="H134" s="131"/>
      <c r="I134" s="131"/>
      <c r="J134" s="131"/>
      <c r="K134" s="131"/>
      <c r="L134" s="131"/>
      <c r="M134" s="132"/>
    </row>
    <row r="135" spans="1:13" ht="14.25">
      <c r="A135" s="71" t="s">
        <v>76</v>
      </c>
      <c r="B135" s="133" t="s">
        <v>97</v>
      </c>
      <c r="C135" s="134"/>
      <c r="D135" s="68"/>
      <c r="E135" s="73" t="s">
        <v>78</v>
      </c>
      <c r="F135" s="135" t="s">
        <v>107</v>
      </c>
      <c r="G135" s="136"/>
      <c r="H135" s="136"/>
      <c r="I135" s="136"/>
      <c r="J135" s="136"/>
      <c r="K135" s="136"/>
      <c r="L135" s="136"/>
      <c r="M135" s="137"/>
    </row>
    <row r="136" spans="1:13" ht="14.25">
      <c r="A136" s="71" t="s">
        <v>80</v>
      </c>
      <c r="B136" s="133" t="s">
        <v>101</v>
      </c>
      <c r="C136" s="134"/>
      <c r="D136" s="68"/>
      <c r="E136" s="75" t="s">
        <v>82</v>
      </c>
      <c r="F136" s="135" t="s">
        <v>108</v>
      </c>
      <c r="G136" s="136"/>
      <c r="H136" s="136"/>
      <c r="I136" s="136"/>
      <c r="J136" s="136"/>
      <c r="K136" s="136"/>
      <c r="L136" s="136"/>
      <c r="M136" s="137"/>
    </row>
    <row r="137" spans="1:13" ht="15">
      <c r="A137" s="46"/>
      <c r="B137" s="43"/>
      <c r="C137" s="43"/>
      <c r="D137" s="43"/>
      <c r="E137" s="57"/>
      <c r="F137" s="76"/>
      <c r="G137" s="76"/>
      <c r="H137" s="76"/>
      <c r="I137" s="43"/>
      <c r="J137" s="43"/>
      <c r="K137" s="43"/>
      <c r="L137" s="77"/>
      <c r="M137" s="78"/>
    </row>
    <row r="138" spans="1:13" ht="15">
      <c r="A138" s="79" t="s">
        <v>84</v>
      </c>
      <c r="B138" s="43"/>
      <c r="C138" s="43"/>
      <c r="D138" s="43"/>
      <c r="E138" s="73">
        <v>1</v>
      </c>
      <c r="F138" s="73">
        <v>2</v>
      </c>
      <c r="G138" s="73">
        <v>3</v>
      </c>
      <c r="H138" s="73">
        <v>4</v>
      </c>
      <c r="I138" s="73">
        <v>5</v>
      </c>
      <c r="J138" s="138" t="s">
        <v>36</v>
      </c>
      <c r="K138" s="139"/>
      <c r="L138" s="73" t="s">
        <v>85</v>
      </c>
      <c r="M138" s="81" t="s">
        <v>86</v>
      </c>
    </row>
    <row r="139" spans="1:13" ht="14.25">
      <c r="A139" s="82" t="s">
        <v>87</v>
      </c>
      <c r="B139" s="83" t="str">
        <f>IF(B134&gt;"",B134,"")</f>
        <v>Kärner Meelis</v>
      </c>
      <c r="C139" s="83" t="str">
        <f>IF(F134&gt;"",F134,"")</f>
        <v>Jokinen Janne</v>
      </c>
      <c r="D139" s="84"/>
      <c r="E139" s="85">
        <v>4</v>
      </c>
      <c r="F139" s="85">
        <v>9</v>
      </c>
      <c r="G139" s="85">
        <v>12</v>
      </c>
      <c r="H139" s="85"/>
      <c r="I139" s="85"/>
      <c r="J139" s="86">
        <f>IF(ISBLANK(E139),"",COUNTIF(E139:I139,"&gt;=0"))</f>
        <v>3</v>
      </c>
      <c r="K139" s="86">
        <f>IF(ISBLANK(E139),"",(IF(LEFT(E139,1)="-",1,0)+IF(LEFT(F139,1)="-",1,0)+IF(LEFT(G139,1)="-",1,0)+IF(LEFT(H139,1)="-",1,0)+IF(LEFT(I139,1)="-",1,0)))</f>
        <v>0</v>
      </c>
      <c r="L139" s="87">
        <f aca="true" t="shared" si="3" ref="L139:M143">IF(J139=3,1,"")</f>
        <v>1</v>
      </c>
      <c r="M139" s="88">
        <f t="shared" si="3"/>
      </c>
    </row>
    <row r="140" spans="1:13" ht="14.25">
      <c r="A140" s="82" t="s">
        <v>88</v>
      </c>
      <c r="B140" s="83" t="str">
        <f>IF(B135&gt;"",B135,"")</f>
        <v>Tamminen Tero</v>
      </c>
      <c r="C140" s="83" t="str">
        <f>IF(F135&gt;"",F135,"")</f>
        <v>Myllärinen Markus</v>
      </c>
      <c r="D140" s="84"/>
      <c r="E140" s="85">
        <v>-9</v>
      </c>
      <c r="F140" s="85">
        <v>10</v>
      </c>
      <c r="G140" s="85">
        <v>-8</v>
      </c>
      <c r="H140" s="85">
        <v>6</v>
      </c>
      <c r="I140" s="85">
        <v>-7</v>
      </c>
      <c r="J140" s="86">
        <f>IF(ISBLANK(E140),"",COUNTIF(E140:I140,"&gt;=0"))</f>
        <v>2</v>
      </c>
      <c r="K140" s="86">
        <f>IF(ISBLANK(E140),"",(IF(LEFT(E140,1)="-",1,0)+IF(LEFT(F140,1)="-",1,0)+IF(LEFT(G140,1)="-",1,0)+IF(LEFT(H140,1)="-",1,0)+IF(LEFT(I140,1)="-",1,0)))</f>
        <v>3</v>
      </c>
      <c r="L140" s="87">
        <f t="shared" si="3"/>
      </c>
      <c r="M140" s="88">
        <f t="shared" si="3"/>
        <v>1</v>
      </c>
    </row>
    <row r="141" spans="1:13" ht="14.25">
      <c r="A141" s="82" t="s">
        <v>89</v>
      </c>
      <c r="B141" s="83" t="str">
        <f>IF(B136&gt;"",B136,"")</f>
        <v>Vanhala Okko</v>
      </c>
      <c r="C141" s="83" t="str">
        <f>IF(F136&gt;"",F136,"")</f>
        <v>Jokinen Paul</v>
      </c>
      <c r="D141" s="84"/>
      <c r="E141" s="85">
        <v>-8</v>
      </c>
      <c r="F141" s="85">
        <v>-3</v>
      </c>
      <c r="G141" s="85">
        <v>-8</v>
      </c>
      <c r="H141" s="85"/>
      <c r="I141" s="85"/>
      <c r="J141" s="86">
        <f>IF(ISBLANK(E141),"",COUNTIF(E141:I141,"&gt;=0"))</f>
        <v>0</v>
      </c>
      <c r="K141" s="86">
        <f>IF(ISBLANK(E141),"",(IF(LEFT(E141,1)="-",1,0)+IF(LEFT(F141,1)="-",1,0)+IF(LEFT(G141,1)="-",1,0)+IF(LEFT(H141,1)="-",1,0)+IF(LEFT(I141,1)="-",1,0)))</f>
        <v>3</v>
      </c>
      <c r="L141" s="87">
        <f t="shared" si="3"/>
      </c>
      <c r="M141" s="88">
        <f t="shared" si="3"/>
        <v>1</v>
      </c>
    </row>
    <row r="142" spans="1:13" ht="14.25">
      <c r="A142" s="82" t="s">
        <v>90</v>
      </c>
      <c r="B142" s="83" t="str">
        <f>IF(B134&gt;"",B134,"")</f>
        <v>Kärner Meelis</v>
      </c>
      <c r="C142" s="83" t="str">
        <f>IF(F135&gt;"",F135,"")</f>
        <v>Myllärinen Markus</v>
      </c>
      <c r="D142" s="84"/>
      <c r="E142" s="85">
        <v>4</v>
      </c>
      <c r="F142" s="85">
        <v>-6</v>
      </c>
      <c r="G142" s="85">
        <v>8</v>
      </c>
      <c r="H142" s="85">
        <v>-5</v>
      </c>
      <c r="I142" s="85">
        <v>-3</v>
      </c>
      <c r="J142" s="86">
        <f>IF(ISBLANK(E142),"",COUNTIF(E142:I142,"&gt;=0"))</f>
        <v>2</v>
      </c>
      <c r="K142" s="86">
        <f>IF(ISBLANK(E142),"",(IF(LEFT(E142,1)="-",1,0)+IF(LEFT(F142,1)="-",1,0)+IF(LEFT(G142,1)="-",1,0)+IF(LEFT(H142,1)="-",1,0)+IF(LEFT(I142,1)="-",1,0)))</f>
        <v>3</v>
      </c>
      <c r="L142" s="87">
        <f t="shared" si="3"/>
      </c>
      <c r="M142" s="88">
        <f t="shared" si="3"/>
        <v>1</v>
      </c>
    </row>
    <row r="143" spans="1:13" ht="14.25">
      <c r="A143" s="82" t="s">
        <v>91</v>
      </c>
      <c r="B143" s="83" t="str">
        <f>IF(B135&gt;"",B135,"")</f>
        <v>Tamminen Tero</v>
      </c>
      <c r="C143" s="83" t="str">
        <f>IF(F134&gt;"",F134,"")</f>
        <v>Jokinen Janne</v>
      </c>
      <c r="D143" s="84"/>
      <c r="E143" s="85"/>
      <c r="F143" s="85"/>
      <c r="G143" s="85"/>
      <c r="H143" s="85"/>
      <c r="I143" s="85"/>
      <c r="J143" s="86">
        <f>IF(ISBLANK(E143),"",COUNTIF(E143:I143,"&gt;=0"))</f>
      </c>
      <c r="K143" s="86">
        <f>IF(ISBLANK(E143),"",(IF(LEFT(E143,1)="-",1,0)+IF(LEFT(F143,1)="-",1,0)+IF(LEFT(G143,1)="-",1,0)+IF(LEFT(H143,1)="-",1,0)+IF(LEFT(I143,1)="-",1,0)))</f>
      </c>
      <c r="L143" s="87">
        <f t="shared" si="3"/>
      </c>
      <c r="M143" s="88">
        <f t="shared" si="3"/>
      </c>
    </row>
    <row r="144" spans="1:13" ht="15">
      <c r="A144" s="46"/>
      <c r="B144" s="43"/>
      <c r="C144" s="43"/>
      <c r="D144" s="43"/>
      <c r="E144" s="43"/>
      <c r="F144" s="43"/>
      <c r="G144" s="43"/>
      <c r="H144" s="140" t="s">
        <v>92</v>
      </c>
      <c r="I144" s="141"/>
      <c r="J144" s="90">
        <f>SUM(J139:J143)</f>
        <v>7</v>
      </c>
      <c r="K144" s="90">
        <f>SUM(K139:K143)</f>
        <v>9</v>
      </c>
      <c r="L144" s="90">
        <f>SUM(L139:L143)</f>
        <v>1</v>
      </c>
      <c r="M144" s="91">
        <f>SUM(M139:M143)</f>
        <v>3</v>
      </c>
    </row>
    <row r="145" spans="1:13" ht="15">
      <c r="A145" s="92" t="s">
        <v>93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78"/>
    </row>
    <row r="146" spans="1:13" ht="15">
      <c r="A146" s="93" t="s">
        <v>94</v>
      </c>
      <c r="B146" s="94"/>
      <c r="C146" s="94" t="s">
        <v>95</v>
      </c>
      <c r="D146" s="94"/>
      <c r="E146" s="94"/>
      <c r="F146" s="94" t="s">
        <v>50</v>
      </c>
      <c r="G146" s="94"/>
      <c r="H146" s="94"/>
      <c r="I146" s="95" t="s">
        <v>96</v>
      </c>
      <c r="J146" s="43"/>
      <c r="K146" s="43"/>
      <c r="L146" s="43"/>
      <c r="M146" s="78"/>
    </row>
    <row r="147" spans="1:13" ht="18" thickBot="1">
      <c r="A147" s="46"/>
      <c r="B147" s="43"/>
      <c r="C147" s="43"/>
      <c r="D147" s="43"/>
      <c r="E147" s="43"/>
      <c r="F147" s="43"/>
      <c r="G147" s="43"/>
      <c r="H147" s="43"/>
      <c r="I147" s="142" t="str">
        <f>IF(L144=3,B133,IF(M144=3,F133,""))</f>
        <v>Por-83</v>
      </c>
      <c r="J147" s="142"/>
      <c r="K147" s="142"/>
      <c r="L147" s="142"/>
      <c r="M147" s="96"/>
    </row>
    <row r="148" spans="1:13" ht="18" thickBot="1">
      <c r="A148" s="97"/>
      <c r="B148" s="98"/>
      <c r="C148" s="98"/>
      <c r="D148" s="98"/>
      <c r="E148" s="98"/>
      <c r="F148" s="98"/>
      <c r="G148" s="98"/>
      <c r="H148" s="98"/>
      <c r="I148" s="99"/>
      <c r="J148" s="99"/>
      <c r="K148" s="99"/>
      <c r="L148" s="99"/>
      <c r="M148" s="100"/>
    </row>
    <row r="149" ht="15" thickTop="1">
      <c r="A149" s="101"/>
    </row>
    <row r="150" ht="14.25">
      <c r="A150" s="101"/>
    </row>
    <row r="151" ht="14.25">
      <c r="A151" s="101"/>
    </row>
    <row r="152" ht="14.25">
      <c r="A152" s="101"/>
    </row>
    <row r="153" ht="14.25">
      <c r="A153" s="101"/>
    </row>
    <row r="154" ht="14.25">
      <c r="A154" s="101"/>
    </row>
    <row r="155" ht="14.25">
      <c r="A155" s="101"/>
    </row>
    <row r="156" ht="15" thickBot="1"/>
    <row r="157" spans="1:13" ht="15.75" thickTop="1">
      <c r="A157" s="36"/>
      <c r="B157" s="37"/>
      <c r="C157" s="37"/>
      <c r="D157" s="37"/>
      <c r="E157" s="38" t="s">
        <v>61</v>
      </c>
      <c r="F157" s="104"/>
      <c r="G157" s="105" t="s">
        <v>0</v>
      </c>
      <c r="H157" s="106"/>
      <c r="I157" s="106"/>
      <c r="J157" s="106"/>
      <c r="K157" s="106"/>
      <c r="L157" s="106"/>
      <c r="M157" s="107"/>
    </row>
    <row r="158" spans="1:13" ht="15">
      <c r="A158" s="40"/>
      <c r="B158" s="41" t="s">
        <v>62</v>
      </c>
      <c r="C158" s="42"/>
      <c r="D158" s="43"/>
      <c r="E158" s="108" t="s">
        <v>63</v>
      </c>
      <c r="F158" s="109"/>
      <c r="G158" s="110" t="s">
        <v>64</v>
      </c>
      <c r="H158" s="111"/>
      <c r="I158" s="111"/>
      <c r="J158" s="111"/>
      <c r="K158" s="111"/>
      <c r="L158" s="111"/>
      <c r="M158" s="112"/>
    </row>
    <row r="159" spans="1:13" ht="15">
      <c r="A159" s="46"/>
      <c r="B159" s="47"/>
      <c r="C159" s="43"/>
      <c r="D159" s="43"/>
      <c r="E159" s="113" t="s">
        <v>65</v>
      </c>
      <c r="F159" s="114"/>
      <c r="G159" s="115" t="s">
        <v>32</v>
      </c>
      <c r="H159" s="116"/>
      <c r="I159" s="116"/>
      <c r="J159" s="116"/>
      <c r="K159" s="116"/>
      <c r="L159" s="116"/>
      <c r="M159" s="117"/>
    </row>
    <row r="160" spans="1:13" ht="21" thickBot="1">
      <c r="A160" s="50"/>
      <c r="B160" s="51" t="s">
        <v>66</v>
      </c>
      <c r="C160" s="43"/>
      <c r="D160" s="43"/>
      <c r="E160" s="118" t="s">
        <v>67</v>
      </c>
      <c r="F160" s="119"/>
      <c r="G160" s="120">
        <v>43792</v>
      </c>
      <c r="H160" s="121"/>
      <c r="I160" s="122"/>
      <c r="J160" s="54" t="s">
        <v>68</v>
      </c>
      <c r="K160" s="123" t="s">
        <v>69</v>
      </c>
      <c r="L160" s="124"/>
      <c r="M160" s="125"/>
    </row>
    <row r="161" spans="1:13" ht="15.75" thickTop="1">
      <c r="A161" s="56"/>
      <c r="B161" s="43"/>
      <c r="C161" s="43"/>
      <c r="D161" s="43"/>
      <c r="E161" s="57"/>
      <c r="F161" s="43"/>
      <c r="G161" s="43"/>
      <c r="H161" s="58"/>
      <c r="I161" s="59"/>
      <c r="J161" s="59"/>
      <c r="K161" s="59"/>
      <c r="L161" s="59"/>
      <c r="M161" s="60"/>
    </row>
    <row r="162" spans="1:13" ht="15.75" thickBot="1">
      <c r="A162" s="61" t="s">
        <v>70</v>
      </c>
      <c r="B162" s="126" t="s">
        <v>41</v>
      </c>
      <c r="C162" s="127"/>
      <c r="D162" s="63"/>
      <c r="E162" s="64" t="s">
        <v>71</v>
      </c>
      <c r="F162" s="126" t="s">
        <v>15</v>
      </c>
      <c r="G162" s="128"/>
      <c r="H162" s="128"/>
      <c r="I162" s="128"/>
      <c r="J162" s="128"/>
      <c r="K162" s="128"/>
      <c r="L162" s="128"/>
      <c r="M162" s="65"/>
    </row>
    <row r="163" spans="1:13" ht="14.25">
      <c r="A163" s="66" t="s">
        <v>72</v>
      </c>
      <c r="B163" s="129" t="s">
        <v>104</v>
      </c>
      <c r="C163" s="130"/>
      <c r="D163" s="68"/>
      <c r="E163" s="69" t="s">
        <v>74</v>
      </c>
      <c r="F163" s="129" t="s">
        <v>77</v>
      </c>
      <c r="G163" s="131"/>
      <c r="H163" s="131"/>
      <c r="I163" s="131"/>
      <c r="J163" s="131"/>
      <c r="K163" s="131"/>
      <c r="L163" s="131"/>
      <c r="M163" s="132"/>
    </row>
    <row r="164" spans="1:13" ht="14.25">
      <c r="A164" s="71" t="s">
        <v>76</v>
      </c>
      <c r="B164" s="133" t="s">
        <v>103</v>
      </c>
      <c r="C164" s="134"/>
      <c r="D164" s="68"/>
      <c r="E164" s="73" t="s">
        <v>78</v>
      </c>
      <c r="F164" s="135" t="s">
        <v>73</v>
      </c>
      <c r="G164" s="136"/>
      <c r="H164" s="136"/>
      <c r="I164" s="136"/>
      <c r="J164" s="136"/>
      <c r="K164" s="136"/>
      <c r="L164" s="136"/>
      <c r="M164" s="137"/>
    </row>
    <row r="165" spans="1:13" ht="14.25">
      <c r="A165" s="71" t="s">
        <v>80</v>
      </c>
      <c r="B165" s="133" t="s">
        <v>105</v>
      </c>
      <c r="C165" s="134"/>
      <c r="D165" s="68"/>
      <c r="E165" s="75" t="s">
        <v>82</v>
      </c>
      <c r="F165" s="135" t="s">
        <v>81</v>
      </c>
      <c r="G165" s="136"/>
      <c r="H165" s="136"/>
      <c r="I165" s="136"/>
      <c r="J165" s="136"/>
      <c r="K165" s="136"/>
      <c r="L165" s="136"/>
      <c r="M165" s="137"/>
    </row>
    <row r="166" spans="1:13" ht="15">
      <c r="A166" s="46"/>
      <c r="B166" s="43"/>
      <c r="C166" s="43"/>
      <c r="D166" s="43"/>
      <c r="E166" s="57"/>
      <c r="F166" s="76"/>
      <c r="G166" s="76"/>
      <c r="H166" s="76"/>
      <c r="I166" s="43"/>
      <c r="J166" s="43"/>
      <c r="K166" s="43"/>
      <c r="L166" s="77"/>
      <c r="M166" s="78"/>
    </row>
    <row r="167" spans="1:13" ht="15">
      <c r="A167" s="79" t="s">
        <v>84</v>
      </c>
      <c r="B167" s="43"/>
      <c r="C167" s="43"/>
      <c r="D167" s="43"/>
      <c r="E167" s="73">
        <v>1</v>
      </c>
      <c r="F167" s="73">
        <v>2</v>
      </c>
      <c r="G167" s="73">
        <v>3</v>
      </c>
      <c r="H167" s="73">
        <v>4</v>
      </c>
      <c r="I167" s="73">
        <v>5</v>
      </c>
      <c r="J167" s="138" t="s">
        <v>36</v>
      </c>
      <c r="K167" s="139"/>
      <c r="L167" s="73" t="s">
        <v>85</v>
      </c>
      <c r="M167" s="81" t="s">
        <v>86</v>
      </c>
    </row>
    <row r="168" spans="1:13" ht="14.25">
      <c r="A168" s="82" t="s">
        <v>87</v>
      </c>
      <c r="B168" s="83" t="str">
        <f>IF(B163&gt;"",B163,"")</f>
        <v>Hattunen Sami</v>
      </c>
      <c r="C168" s="83" t="str">
        <f>IF(F163&gt;"",F163,"")</f>
        <v>Ågren Pekka</v>
      </c>
      <c r="D168" s="84"/>
      <c r="E168" s="85">
        <v>-12</v>
      </c>
      <c r="F168" s="85">
        <v>-5</v>
      </c>
      <c r="G168" s="85">
        <v>-7</v>
      </c>
      <c r="H168" s="85"/>
      <c r="I168" s="85"/>
      <c r="J168" s="86">
        <f>IF(ISBLANK(E168),"",COUNTIF(E168:I168,"&gt;=0"))</f>
        <v>0</v>
      </c>
      <c r="K168" s="86">
        <f>IF(ISBLANK(E168),"",(IF(LEFT(E168,1)="-",1,0)+IF(LEFT(F168,1)="-",1,0)+IF(LEFT(G168,1)="-",1,0)+IF(LEFT(H168,1)="-",1,0)+IF(LEFT(I168,1)="-",1,0)))</f>
        <v>3</v>
      </c>
      <c r="L168" s="87">
        <f aca="true" t="shared" si="4" ref="L168:M172">IF(J168=3,1,"")</f>
      </c>
      <c r="M168" s="88">
        <f t="shared" si="4"/>
        <v>1</v>
      </c>
    </row>
    <row r="169" spans="1:13" ht="14.25">
      <c r="A169" s="82" t="s">
        <v>88</v>
      </c>
      <c r="B169" s="83" t="str">
        <f>IF(B164&gt;"",B164,"")</f>
        <v>Kivelä Leo</v>
      </c>
      <c r="C169" s="83" t="str">
        <f>IF(F164&gt;"",F164,"")</f>
        <v>Tuuttila Juhana</v>
      </c>
      <c r="D169" s="84"/>
      <c r="E169" s="85">
        <v>-6</v>
      </c>
      <c r="F169" s="85">
        <v>9</v>
      </c>
      <c r="G169" s="85">
        <v>-9</v>
      </c>
      <c r="H169" s="85">
        <v>-5</v>
      </c>
      <c r="I169" s="85"/>
      <c r="J169" s="86">
        <f>IF(ISBLANK(E169),"",COUNTIF(E169:I169,"&gt;=0"))</f>
        <v>1</v>
      </c>
      <c r="K169" s="86">
        <f>IF(ISBLANK(E169),"",(IF(LEFT(E169,1)="-",1,0)+IF(LEFT(F169,1)="-",1,0)+IF(LEFT(G169,1)="-",1,0)+IF(LEFT(H169,1)="-",1,0)+IF(LEFT(I169,1)="-",1,0)))</f>
        <v>3</v>
      </c>
      <c r="L169" s="87">
        <f t="shared" si="4"/>
      </c>
      <c r="M169" s="88">
        <f t="shared" si="4"/>
        <v>1</v>
      </c>
    </row>
    <row r="170" spans="1:13" ht="14.25">
      <c r="A170" s="82" t="s">
        <v>89</v>
      </c>
      <c r="B170" s="83" t="str">
        <f>IF(B165&gt;"",B165,"")</f>
        <v>Muinonen Julius</v>
      </c>
      <c r="C170" s="83" t="str">
        <f>IF(F165&gt;"",F165,"")</f>
        <v>Lehtonen Tomi</v>
      </c>
      <c r="D170" s="84"/>
      <c r="E170" s="85">
        <v>-6</v>
      </c>
      <c r="F170" s="85">
        <v>-2</v>
      </c>
      <c r="G170" s="85">
        <v>6</v>
      </c>
      <c r="H170" s="85">
        <v>-10</v>
      </c>
      <c r="I170" s="85"/>
      <c r="J170" s="86">
        <f>IF(ISBLANK(E170),"",COUNTIF(E170:I170,"&gt;=0"))</f>
        <v>1</v>
      </c>
      <c r="K170" s="86">
        <f>IF(ISBLANK(E170),"",(IF(LEFT(E170,1)="-",1,0)+IF(LEFT(F170,1)="-",1,0)+IF(LEFT(G170,1)="-",1,0)+IF(LEFT(H170,1)="-",1,0)+IF(LEFT(I170,1)="-",1,0)))</f>
        <v>3</v>
      </c>
      <c r="L170" s="87">
        <f t="shared" si="4"/>
      </c>
      <c r="M170" s="88">
        <f t="shared" si="4"/>
        <v>1</v>
      </c>
    </row>
    <row r="171" spans="1:13" ht="14.25">
      <c r="A171" s="82" t="s">
        <v>90</v>
      </c>
      <c r="B171" s="83" t="str">
        <f>IF(B163&gt;"",B163,"")</f>
        <v>Hattunen Sami</v>
      </c>
      <c r="C171" s="83" t="str">
        <f>IF(F164&gt;"",F164,"")</f>
        <v>Tuuttila Juhana</v>
      </c>
      <c r="D171" s="84"/>
      <c r="E171" s="85"/>
      <c r="F171" s="85"/>
      <c r="G171" s="85"/>
      <c r="H171" s="85"/>
      <c r="I171" s="85"/>
      <c r="J171" s="86">
        <f>IF(ISBLANK(E171),"",COUNTIF(E171:I171,"&gt;=0"))</f>
      </c>
      <c r="K171" s="86">
        <f>IF(ISBLANK(E171),"",(IF(LEFT(E171,1)="-",1,0)+IF(LEFT(F171,1)="-",1,0)+IF(LEFT(G171,1)="-",1,0)+IF(LEFT(H171,1)="-",1,0)+IF(LEFT(I171,1)="-",1,0)))</f>
      </c>
      <c r="L171" s="87">
        <f t="shared" si="4"/>
      </c>
      <c r="M171" s="88">
        <f t="shared" si="4"/>
      </c>
    </row>
    <row r="172" spans="1:13" ht="14.25">
      <c r="A172" s="82" t="s">
        <v>91</v>
      </c>
      <c r="B172" s="83" t="str">
        <f>IF(B164&gt;"",B164,"")</f>
        <v>Kivelä Leo</v>
      </c>
      <c r="C172" s="83" t="str">
        <f>IF(F163&gt;"",F163,"")</f>
        <v>Ågren Pekka</v>
      </c>
      <c r="D172" s="84"/>
      <c r="E172" s="85"/>
      <c r="F172" s="85"/>
      <c r="G172" s="85"/>
      <c r="H172" s="85"/>
      <c r="I172" s="85"/>
      <c r="J172" s="86">
        <f>IF(ISBLANK(E172),"",COUNTIF(E172:I172,"&gt;=0"))</f>
      </c>
      <c r="K172" s="86">
        <f>IF(ISBLANK(E172),"",(IF(LEFT(E172,1)="-",1,0)+IF(LEFT(F172,1)="-",1,0)+IF(LEFT(G172,1)="-",1,0)+IF(LEFT(H172,1)="-",1,0)+IF(LEFT(I172,1)="-",1,0)))</f>
      </c>
      <c r="L172" s="87">
        <f t="shared" si="4"/>
      </c>
      <c r="M172" s="88">
        <f t="shared" si="4"/>
      </c>
    </row>
    <row r="173" spans="1:13" ht="15">
      <c r="A173" s="46"/>
      <c r="B173" s="43"/>
      <c r="C173" s="43"/>
      <c r="D173" s="43"/>
      <c r="E173" s="43"/>
      <c r="F173" s="43"/>
      <c r="G173" s="43"/>
      <c r="H173" s="140" t="s">
        <v>92</v>
      </c>
      <c r="I173" s="141"/>
      <c r="J173" s="90">
        <f>SUM(J168:J172)</f>
        <v>2</v>
      </c>
      <c r="K173" s="90">
        <f>SUM(K168:K172)</f>
        <v>9</v>
      </c>
      <c r="L173" s="90">
        <f>SUM(L168:L172)</f>
        <v>0</v>
      </c>
      <c r="M173" s="91">
        <f>SUM(M168:M172)</f>
        <v>3</v>
      </c>
    </row>
    <row r="174" spans="1:13" ht="15">
      <c r="A174" s="92" t="s">
        <v>93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78"/>
    </row>
    <row r="175" spans="1:13" ht="15">
      <c r="A175" s="93" t="s">
        <v>94</v>
      </c>
      <c r="B175" s="94"/>
      <c r="C175" s="94" t="s">
        <v>95</v>
      </c>
      <c r="D175" s="94"/>
      <c r="E175" s="94"/>
      <c r="F175" s="94" t="s">
        <v>50</v>
      </c>
      <c r="G175" s="94"/>
      <c r="H175" s="94"/>
      <c r="I175" s="95" t="s">
        <v>96</v>
      </c>
      <c r="J175" s="43"/>
      <c r="K175" s="43"/>
      <c r="L175" s="43"/>
      <c r="M175" s="78"/>
    </row>
    <row r="176" spans="1:13" ht="18" thickBot="1">
      <c r="A176" s="46"/>
      <c r="B176" s="43"/>
      <c r="C176" s="43"/>
      <c r="D176" s="43"/>
      <c r="E176" s="43"/>
      <c r="F176" s="43"/>
      <c r="G176" s="43"/>
      <c r="H176" s="43"/>
      <c r="I176" s="142" t="str">
        <f>IF(L173=3,B162,IF(M173=3,F162,""))</f>
        <v>OPT-86</v>
      </c>
      <c r="J176" s="142"/>
      <c r="K176" s="142"/>
      <c r="L176" s="142"/>
      <c r="M176" s="96"/>
    </row>
    <row r="177" spans="1:13" ht="18" thickBot="1">
      <c r="A177" s="97"/>
      <c r="B177" s="98"/>
      <c r="C177" s="98"/>
      <c r="D177" s="98"/>
      <c r="E177" s="98"/>
      <c r="F177" s="98"/>
      <c r="G177" s="98"/>
      <c r="H177" s="98"/>
      <c r="I177" s="99"/>
      <c r="J177" s="99"/>
      <c r="K177" s="99"/>
      <c r="L177" s="99"/>
      <c r="M177" s="100"/>
    </row>
    <row r="178" spans="1:13" ht="18" thickTop="1">
      <c r="A178" s="102"/>
      <c r="B178" s="102"/>
      <c r="C178" s="102"/>
      <c r="D178" s="102"/>
      <c r="E178" s="102"/>
      <c r="F178" s="102"/>
      <c r="G178" s="102"/>
      <c r="H178" s="102"/>
      <c r="I178" s="103"/>
      <c r="J178" s="103"/>
      <c r="K178" s="103"/>
      <c r="L178" s="103"/>
      <c r="M178" s="103"/>
    </row>
    <row r="179" spans="1:13" ht="17.25">
      <c r="A179" s="102"/>
      <c r="B179" s="102"/>
      <c r="C179" s="102"/>
      <c r="D179" s="102"/>
      <c r="E179" s="102"/>
      <c r="F179" s="102"/>
      <c r="G179" s="102"/>
      <c r="H179" s="102"/>
      <c r="I179" s="103"/>
      <c r="J179" s="103"/>
      <c r="K179" s="103"/>
      <c r="L179" s="103"/>
      <c r="M179" s="103"/>
    </row>
    <row r="180" spans="1:13" ht="17.25">
      <c r="A180" s="102"/>
      <c r="B180" s="102"/>
      <c r="C180" s="102"/>
      <c r="D180" s="102"/>
      <c r="E180" s="102"/>
      <c r="F180" s="102"/>
      <c r="G180" s="102"/>
      <c r="H180" s="102"/>
      <c r="I180" s="103"/>
      <c r="J180" s="103"/>
      <c r="K180" s="103"/>
      <c r="L180" s="103"/>
      <c r="M180" s="103"/>
    </row>
    <row r="181" spans="1:13" ht="17.25">
      <c r="A181" s="102"/>
      <c r="B181" s="102"/>
      <c r="C181" s="102"/>
      <c r="D181" s="102"/>
      <c r="E181" s="102"/>
      <c r="F181" s="102"/>
      <c r="G181" s="102"/>
      <c r="H181" s="102"/>
      <c r="I181" s="103"/>
      <c r="J181" s="103"/>
      <c r="K181" s="103"/>
      <c r="L181" s="103"/>
      <c r="M181" s="103"/>
    </row>
    <row r="182" spans="1:13" ht="17.25">
      <c r="A182" s="102"/>
      <c r="B182" s="102"/>
      <c r="C182" s="102"/>
      <c r="D182" s="102"/>
      <c r="E182" s="102"/>
      <c r="F182" s="102"/>
      <c r="G182" s="102"/>
      <c r="H182" s="102"/>
      <c r="I182" s="103"/>
      <c r="J182" s="103"/>
      <c r="K182" s="103"/>
      <c r="L182" s="103"/>
      <c r="M182" s="103"/>
    </row>
    <row r="183" spans="1:13" ht="17.25">
      <c r="A183" s="102"/>
      <c r="B183" s="102"/>
      <c r="C183" s="102"/>
      <c r="D183" s="102"/>
      <c r="E183" s="102"/>
      <c r="F183" s="102"/>
      <c r="G183" s="102"/>
      <c r="H183" s="102"/>
      <c r="I183" s="103"/>
      <c r="J183" s="103"/>
      <c r="K183" s="103"/>
      <c r="L183" s="103"/>
      <c r="M183" s="103"/>
    </row>
    <row r="184" spans="1:13" ht="17.25">
      <c r="A184" s="102"/>
      <c r="B184" s="102"/>
      <c r="C184" s="102"/>
      <c r="D184" s="102"/>
      <c r="E184" s="102"/>
      <c r="F184" s="102"/>
      <c r="G184" s="102"/>
      <c r="H184" s="102"/>
      <c r="I184" s="103"/>
      <c r="J184" s="103"/>
      <c r="K184" s="103"/>
      <c r="L184" s="103"/>
      <c r="M184" s="103"/>
    </row>
    <row r="185" spans="1:13" ht="17.25">
      <c r="A185" s="102"/>
      <c r="B185" s="102"/>
      <c r="C185" s="102"/>
      <c r="D185" s="102"/>
      <c r="E185" s="102"/>
      <c r="F185" s="102"/>
      <c r="G185" s="102"/>
      <c r="H185" s="102"/>
      <c r="I185" s="103"/>
      <c r="J185" s="103"/>
      <c r="K185" s="103"/>
      <c r="L185" s="103"/>
      <c r="M185" s="103"/>
    </row>
    <row r="186" spans="1:13" ht="17.25">
      <c r="A186" s="102"/>
      <c r="B186" s="102"/>
      <c r="C186" s="102"/>
      <c r="D186" s="102"/>
      <c r="E186" s="102"/>
      <c r="F186" s="102"/>
      <c r="G186" s="102"/>
      <c r="H186" s="102"/>
      <c r="I186" s="103"/>
      <c r="J186" s="103"/>
      <c r="K186" s="103"/>
      <c r="L186" s="103"/>
      <c r="M186" s="103"/>
    </row>
    <row r="187" spans="1:13" ht="17.25">
      <c r="A187" s="102"/>
      <c r="B187" s="102"/>
      <c r="C187" s="102"/>
      <c r="D187" s="102"/>
      <c r="E187" s="102"/>
      <c r="F187" s="102"/>
      <c r="G187" s="102"/>
      <c r="H187" s="102"/>
      <c r="I187" s="103"/>
      <c r="J187" s="103"/>
      <c r="K187" s="103"/>
      <c r="L187" s="103"/>
      <c r="M187" s="103"/>
    </row>
    <row r="188" spans="1:13" ht="17.25">
      <c r="A188" s="102"/>
      <c r="B188" s="102"/>
      <c r="C188" s="102"/>
      <c r="D188" s="102"/>
      <c r="E188" s="102"/>
      <c r="F188" s="102"/>
      <c r="G188" s="102"/>
      <c r="H188" s="102"/>
      <c r="I188" s="103"/>
      <c r="J188" s="103"/>
      <c r="K188" s="103"/>
      <c r="L188" s="103"/>
      <c r="M188" s="103"/>
    </row>
    <row r="189" spans="1:13" ht="17.25">
      <c r="A189" s="102"/>
      <c r="B189" s="102"/>
      <c r="C189" s="102"/>
      <c r="D189" s="102"/>
      <c r="E189" s="102"/>
      <c r="F189" s="102"/>
      <c r="G189" s="102"/>
      <c r="H189" s="102"/>
      <c r="I189" s="103"/>
      <c r="J189" s="103"/>
      <c r="K189" s="103"/>
      <c r="L189" s="103"/>
      <c r="M189" s="103"/>
    </row>
    <row r="190" ht="15" thickBot="1"/>
    <row r="191" spans="1:13" ht="15.75" thickTop="1">
      <c r="A191" s="36"/>
      <c r="B191" s="37"/>
      <c r="C191" s="37"/>
      <c r="D191" s="37"/>
      <c r="E191" s="38" t="s">
        <v>61</v>
      </c>
      <c r="F191" s="104"/>
      <c r="G191" s="105" t="s">
        <v>0</v>
      </c>
      <c r="H191" s="106"/>
      <c r="I191" s="106"/>
      <c r="J191" s="106"/>
      <c r="K191" s="106"/>
      <c r="L191" s="106"/>
      <c r="M191" s="107"/>
    </row>
    <row r="192" spans="1:13" ht="15">
      <c r="A192" s="40"/>
      <c r="B192" s="41" t="s">
        <v>62</v>
      </c>
      <c r="C192" s="42"/>
      <c r="D192" s="43"/>
      <c r="E192" s="108" t="s">
        <v>63</v>
      </c>
      <c r="F192" s="109"/>
      <c r="G192" s="110" t="s">
        <v>64</v>
      </c>
      <c r="H192" s="111"/>
      <c r="I192" s="111"/>
      <c r="J192" s="111"/>
      <c r="K192" s="111"/>
      <c r="L192" s="111"/>
      <c r="M192" s="112"/>
    </row>
    <row r="193" spans="1:13" ht="15">
      <c r="A193" s="46"/>
      <c r="B193" s="47"/>
      <c r="C193" s="43"/>
      <c r="D193" s="43"/>
      <c r="E193" s="113" t="s">
        <v>65</v>
      </c>
      <c r="F193" s="114"/>
      <c r="G193" s="115" t="s">
        <v>32</v>
      </c>
      <c r="H193" s="116"/>
      <c r="I193" s="116"/>
      <c r="J193" s="116"/>
      <c r="K193" s="116"/>
      <c r="L193" s="116"/>
      <c r="M193" s="117"/>
    </row>
    <row r="194" spans="1:13" ht="21" thickBot="1">
      <c r="A194" s="50"/>
      <c r="B194" s="51" t="s">
        <v>66</v>
      </c>
      <c r="C194" s="43"/>
      <c r="D194" s="43"/>
      <c r="E194" s="118" t="s">
        <v>67</v>
      </c>
      <c r="F194" s="119"/>
      <c r="G194" s="120">
        <v>43792</v>
      </c>
      <c r="H194" s="121"/>
      <c r="I194" s="122"/>
      <c r="J194" s="54" t="s">
        <v>68</v>
      </c>
      <c r="K194" s="123" t="s">
        <v>69</v>
      </c>
      <c r="L194" s="124"/>
      <c r="M194" s="125"/>
    </row>
    <row r="195" spans="1:13" ht="15.75" thickTop="1">
      <c r="A195" s="56"/>
      <c r="B195" s="43"/>
      <c r="C195" s="43"/>
      <c r="D195" s="43"/>
      <c r="E195" s="57"/>
      <c r="F195" s="43"/>
      <c r="G195" s="43"/>
      <c r="H195" s="58"/>
      <c r="I195" s="59"/>
      <c r="J195" s="59"/>
      <c r="K195" s="59"/>
      <c r="L195" s="59"/>
      <c r="M195" s="60"/>
    </row>
    <row r="196" spans="1:13" ht="15.75" thickBot="1">
      <c r="A196" s="61" t="s">
        <v>70</v>
      </c>
      <c r="B196" s="126" t="s">
        <v>25</v>
      </c>
      <c r="C196" s="127"/>
      <c r="D196" s="63"/>
      <c r="E196" s="64" t="s">
        <v>71</v>
      </c>
      <c r="F196" s="126" t="s">
        <v>11</v>
      </c>
      <c r="G196" s="128"/>
      <c r="H196" s="128"/>
      <c r="I196" s="128"/>
      <c r="J196" s="128"/>
      <c r="K196" s="128"/>
      <c r="L196" s="128"/>
      <c r="M196" s="65"/>
    </row>
    <row r="197" spans="1:13" ht="14.25">
      <c r="A197" s="66" t="s">
        <v>72</v>
      </c>
      <c r="B197" s="129" t="s">
        <v>98</v>
      </c>
      <c r="C197" s="130"/>
      <c r="D197" s="68"/>
      <c r="E197" s="69" t="s">
        <v>74</v>
      </c>
      <c r="F197" s="129" t="s">
        <v>107</v>
      </c>
      <c r="G197" s="131"/>
      <c r="H197" s="131"/>
      <c r="I197" s="131"/>
      <c r="J197" s="131"/>
      <c r="K197" s="131"/>
      <c r="L197" s="131"/>
      <c r="M197" s="132"/>
    </row>
    <row r="198" spans="1:13" ht="14.25">
      <c r="A198" s="71" t="s">
        <v>76</v>
      </c>
      <c r="B198" s="133" t="s">
        <v>100</v>
      </c>
      <c r="C198" s="134"/>
      <c r="D198" s="68"/>
      <c r="E198" s="73" t="s">
        <v>78</v>
      </c>
      <c r="F198" s="135" t="s">
        <v>108</v>
      </c>
      <c r="G198" s="136"/>
      <c r="H198" s="136"/>
      <c r="I198" s="136"/>
      <c r="J198" s="136"/>
      <c r="K198" s="136"/>
      <c r="L198" s="136"/>
      <c r="M198" s="137"/>
    </row>
    <row r="199" spans="1:13" ht="14.25">
      <c r="A199" s="71" t="s">
        <v>80</v>
      </c>
      <c r="B199" s="133" t="s">
        <v>109</v>
      </c>
      <c r="C199" s="134"/>
      <c r="D199" s="68"/>
      <c r="E199" s="75" t="s">
        <v>82</v>
      </c>
      <c r="F199" s="135" t="s">
        <v>106</v>
      </c>
      <c r="G199" s="136"/>
      <c r="H199" s="136"/>
      <c r="I199" s="136"/>
      <c r="J199" s="136"/>
      <c r="K199" s="136"/>
      <c r="L199" s="136"/>
      <c r="M199" s="137"/>
    </row>
    <row r="200" spans="1:13" ht="15">
      <c r="A200" s="46"/>
      <c r="B200" s="43"/>
      <c r="C200" s="43"/>
      <c r="D200" s="43"/>
      <c r="E200" s="57"/>
      <c r="F200" s="76"/>
      <c r="G200" s="76"/>
      <c r="H200" s="76"/>
      <c r="I200" s="43"/>
      <c r="J200" s="43"/>
      <c r="K200" s="43"/>
      <c r="L200" s="77"/>
      <c r="M200" s="78"/>
    </row>
    <row r="201" spans="1:13" ht="15">
      <c r="A201" s="79" t="s">
        <v>84</v>
      </c>
      <c r="B201" s="43"/>
      <c r="C201" s="43"/>
      <c r="D201" s="43"/>
      <c r="E201" s="73">
        <v>1</v>
      </c>
      <c r="F201" s="73">
        <v>2</v>
      </c>
      <c r="G201" s="73">
        <v>3</v>
      </c>
      <c r="H201" s="73">
        <v>4</v>
      </c>
      <c r="I201" s="73">
        <v>5</v>
      </c>
      <c r="J201" s="138" t="s">
        <v>36</v>
      </c>
      <c r="K201" s="139"/>
      <c r="L201" s="73" t="s">
        <v>85</v>
      </c>
      <c r="M201" s="81" t="s">
        <v>86</v>
      </c>
    </row>
    <row r="202" spans="1:13" ht="14.25">
      <c r="A202" s="82" t="s">
        <v>87</v>
      </c>
      <c r="B202" s="83" t="str">
        <f>IF(B197&gt;"",B197,"")</f>
        <v>Hyttinen Aleksi</v>
      </c>
      <c r="C202" s="83" t="str">
        <f>IF(F197&gt;"",F197,"")</f>
        <v>Myllärinen Markus</v>
      </c>
      <c r="D202" s="84"/>
      <c r="E202" s="85">
        <v>-8</v>
      </c>
      <c r="F202" s="85">
        <v>-6</v>
      </c>
      <c r="G202" s="85">
        <v>8</v>
      </c>
      <c r="H202" s="85">
        <v>-8</v>
      </c>
      <c r="I202" s="85"/>
      <c r="J202" s="86">
        <f>IF(ISBLANK(E202),"",COUNTIF(E202:I202,"&gt;=0"))</f>
        <v>1</v>
      </c>
      <c r="K202" s="86">
        <f>IF(ISBLANK(E202),"",(IF(LEFT(E202,1)="-",1,0)+IF(LEFT(F202,1)="-",1,0)+IF(LEFT(G202,1)="-",1,0)+IF(LEFT(H202,1)="-",1,0)+IF(LEFT(I202,1)="-",1,0)))</f>
        <v>3</v>
      </c>
      <c r="L202" s="87">
        <f aca="true" t="shared" si="5" ref="L202:M206">IF(J202=3,1,"")</f>
      </c>
      <c r="M202" s="88">
        <f t="shared" si="5"/>
        <v>1</v>
      </c>
    </row>
    <row r="203" spans="1:13" ht="14.25">
      <c r="A203" s="82" t="s">
        <v>88</v>
      </c>
      <c r="B203" s="83" t="str">
        <f>IF(B198&gt;"",B198,"")</f>
        <v>Pulkkinen Jyri</v>
      </c>
      <c r="C203" s="83" t="str">
        <f>IF(F198&gt;"",F198,"")</f>
        <v>Jokinen Paul</v>
      </c>
      <c r="D203" s="84"/>
      <c r="E203" s="85">
        <v>2</v>
      </c>
      <c r="F203" s="85">
        <v>10</v>
      </c>
      <c r="G203" s="85">
        <v>8</v>
      </c>
      <c r="H203" s="85"/>
      <c r="I203" s="85"/>
      <c r="J203" s="86">
        <f>IF(ISBLANK(E203),"",COUNTIF(E203:I203,"&gt;=0"))</f>
        <v>3</v>
      </c>
      <c r="K203" s="86">
        <f>IF(ISBLANK(E203),"",(IF(LEFT(E203,1)="-",1,0)+IF(LEFT(F203,1)="-",1,0)+IF(LEFT(G203,1)="-",1,0)+IF(LEFT(H203,1)="-",1,0)+IF(LEFT(I203,1)="-",1,0)))</f>
        <v>0</v>
      </c>
      <c r="L203" s="87">
        <f t="shared" si="5"/>
        <v>1</v>
      </c>
      <c r="M203" s="88">
        <f t="shared" si="5"/>
      </c>
    </row>
    <row r="204" spans="1:13" ht="14.25">
      <c r="A204" s="82" t="s">
        <v>89</v>
      </c>
      <c r="B204" s="83" t="str">
        <f>IF(B199&gt;"",B199,"")</f>
        <v>Nestorov Maxim</v>
      </c>
      <c r="C204" s="83" t="str">
        <f>IF(F199&gt;"",F199,"")</f>
        <v>Jokinen Janne</v>
      </c>
      <c r="D204" s="84"/>
      <c r="E204" s="85">
        <v>-8</v>
      </c>
      <c r="F204" s="85">
        <v>-4</v>
      </c>
      <c r="G204" s="85">
        <v>-8</v>
      </c>
      <c r="H204" s="85"/>
      <c r="I204" s="85"/>
      <c r="J204" s="86">
        <f>IF(ISBLANK(E204),"",COUNTIF(E204:I204,"&gt;=0"))</f>
        <v>0</v>
      </c>
      <c r="K204" s="86">
        <f>IF(ISBLANK(E204),"",(IF(LEFT(E204,1)="-",1,0)+IF(LEFT(F204,1)="-",1,0)+IF(LEFT(G204,1)="-",1,0)+IF(LEFT(H204,1)="-",1,0)+IF(LEFT(I204,1)="-",1,0)))</f>
        <v>3</v>
      </c>
      <c r="L204" s="87">
        <f t="shared" si="5"/>
      </c>
      <c r="M204" s="88">
        <f t="shared" si="5"/>
        <v>1</v>
      </c>
    </row>
    <row r="205" spans="1:13" ht="14.25">
      <c r="A205" s="82" t="s">
        <v>90</v>
      </c>
      <c r="B205" s="83" t="str">
        <f>IF(B197&gt;"",B197,"")</f>
        <v>Hyttinen Aleksi</v>
      </c>
      <c r="C205" s="83" t="str">
        <f>IF(F198&gt;"",F198,"")</f>
        <v>Jokinen Paul</v>
      </c>
      <c r="D205" s="84"/>
      <c r="E205" s="85">
        <v>-11</v>
      </c>
      <c r="F205" s="85">
        <v>6</v>
      </c>
      <c r="G205" s="85">
        <v>10</v>
      </c>
      <c r="H205" s="85">
        <v>7</v>
      </c>
      <c r="I205" s="85"/>
      <c r="J205" s="86">
        <f>IF(ISBLANK(E205),"",COUNTIF(E205:I205,"&gt;=0"))</f>
        <v>3</v>
      </c>
      <c r="K205" s="86">
        <f>IF(ISBLANK(E205),"",(IF(LEFT(E205,1)="-",1,0)+IF(LEFT(F205,1)="-",1,0)+IF(LEFT(G205,1)="-",1,0)+IF(LEFT(H205,1)="-",1,0)+IF(LEFT(I205,1)="-",1,0)))</f>
        <v>1</v>
      </c>
      <c r="L205" s="87">
        <f t="shared" si="5"/>
        <v>1</v>
      </c>
      <c r="M205" s="88">
        <f t="shared" si="5"/>
      </c>
    </row>
    <row r="206" spans="1:13" ht="14.25">
      <c r="A206" s="82" t="s">
        <v>91</v>
      </c>
      <c r="B206" s="83" t="str">
        <f>IF(B198&gt;"",B198,"")</f>
        <v>Pulkkinen Jyri</v>
      </c>
      <c r="C206" s="83" t="str">
        <f>IF(F197&gt;"",F197,"")</f>
        <v>Myllärinen Markus</v>
      </c>
      <c r="D206" s="84"/>
      <c r="E206" s="85">
        <v>-6</v>
      </c>
      <c r="F206" s="85">
        <v>9</v>
      </c>
      <c r="G206" s="85">
        <v>10</v>
      </c>
      <c r="H206" s="85">
        <v>-7</v>
      </c>
      <c r="I206" s="85">
        <v>9</v>
      </c>
      <c r="J206" s="86">
        <f>IF(ISBLANK(E206),"",COUNTIF(E206:I206,"&gt;=0"))</f>
        <v>3</v>
      </c>
      <c r="K206" s="86">
        <f>IF(ISBLANK(E206),"",(IF(LEFT(E206,1)="-",1,0)+IF(LEFT(F206,1)="-",1,0)+IF(LEFT(G206,1)="-",1,0)+IF(LEFT(H206,1)="-",1,0)+IF(LEFT(I206,1)="-",1,0)))</f>
        <v>2</v>
      </c>
      <c r="L206" s="87">
        <f t="shared" si="5"/>
        <v>1</v>
      </c>
      <c r="M206" s="88">
        <f t="shared" si="5"/>
      </c>
    </row>
    <row r="207" spans="1:13" ht="15">
      <c r="A207" s="46"/>
      <c r="B207" s="43"/>
      <c r="C207" s="43"/>
      <c r="D207" s="43"/>
      <c r="E207" s="43"/>
      <c r="F207" s="43"/>
      <c r="G207" s="43"/>
      <c r="H207" s="140" t="s">
        <v>92</v>
      </c>
      <c r="I207" s="141"/>
      <c r="J207" s="90">
        <f>SUM(J202:J206)</f>
        <v>10</v>
      </c>
      <c r="K207" s="90">
        <f>SUM(K202:K206)</f>
        <v>9</v>
      </c>
      <c r="L207" s="90">
        <f>SUM(L202:L206)</f>
        <v>3</v>
      </c>
      <c r="M207" s="91">
        <f>SUM(M202:M206)</f>
        <v>2</v>
      </c>
    </row>
    <row r="208" spans="1:13" ht="15">
      <c r="A208" s="92" t="s">
        <v>93</v>
      </c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78"/>
    </row>
    <row r="209" spans="1:13" ht="15">
      <c r="A209" s="93" t="s">
        <v>94</v>
      </c>
      <c r="B209" s="94"/>
      <c r="C209" s="94" t="s">
        <v>95</v>
      </c>
      <c r="D209" s="94"/>
      <c r="E209" s="94"/>
      <c r="F209" s="94" t="s">
        <v>50</v>
      </c>
      <c r="G209" s="94"/>
      <c r="H209" s="94"/>
      <c r="I209" s="95" t="s">
        <v>96</v>
      </c>
      <c r="J209" s="43"/>
      <c r="K209" s="43"/>
      <c r="L209" s="43"/>
      <c r="M209" s="78"/>
    </row>
    <row r="210" spans="1:13" ht="18" thickBot="1">
      <c r="A210" s="46"/>
      <c r="B210" s="43"/>
      <c r="C210" s="43"/>
      <c r="D210" s="43"/>
      <c r="E210" s="43"/>
      <c r="F210" s="43"/>
      <c r="G210" s="43"/>
      <c r="H210" s="43"/>
      <c r="I210" s="142" t="str">
        <f>IF(L207=3,B196,IF(M207=3,F196,""))</f>
        <v>KuPTS</v>
      </c>
      <c r="J210" s="142"/>
      <c r="K210" s="142"/>
      <c r="L210" s="142"/>
      <c r="M210" s="96"/>
    </row>
    <row r="211" spans="1:13" ht="18" thickBot="1">
      <c r="A211" s="97"/>
      <c r="B211" s="98"/>
      <c r="C211" s="98"/>
      <c r="D211" s="98"/>
      <c r="E211" s="98"/>
      <c r="F211" s="98"/>
      <c r="G211" s="98"/>
      <c r="H211" s="98"/>
      <c r="I211" s="99"/>
      <c r="J211" s="99"/>
      <c r="K211" s="99"/>
      <c r="L211" s="99"/>
      <c r="M211" s="100"/>
    </row>
    <row r="212" ht="15" thickTop="1"/>
  </sheetData>
  <sheetProtection/>
  <mergeCells count="120">
    <mergeCell ref="I210:M210"/>
    <mergeCell ref="B198:C198"/>
    <mergeCell ref="F198:M198"/>
    <mergeCell ref="B199:C199"/>
    <mergeCell ref="F199:M199"/>
    <mergeCell ref="J201:K201"/>
    <mergeCell ref="H207:I207"/>
    <mergeCell ref="E194:F194"/>
    <mergeCell ref="G194:I194"/>
    <mergeCell ref="K194:M194"/>
    <mergeCell ref="B196:C196"/>
    <mergeCell ref="F196:M196"/>
    <mergeCell ref="B197:C197"/>
    <mergeCell ref="F197:M197"/>
    <mergeCell ref="I176:M176"/>
    <mergeCell ref="E191:F191"/>
    <mergeCell ref="G191:M191"/>
    <mergeCell ref="E192:F192"/>
    <mergeCell ref="G192:M192"/>
    <mergeCell ref="E193:F193"/>
    <mergeCell ref="G193:M193"/>
    <mergeCell ref="B164:C164"/>
    <mergeCell ref="F164:M164"/>
    <mergeCell ref="B165:C165"/>
    <mergeCell ref="F165:M165"/>
    <mergeCell ref="J167:K167"/>
    <mergeCell ref="H173:I173"/>
    <mergeCell ref="E160:F160"/>
    <mergeCell ref="G160:I160"/>
    <mergeCell ref="K160:M160"/>
    <mergeCell ref="B162:C162"/>
    <mergeCell ref="F162:M162"/>
    <mergeCell ref="B163:C163"/>
    <mergeCell ref="F163:M163"/>
    <mergeCell ref="I147:M147"/>
    <mergeCell ref="E157:F157"/>
    <mergeCell ref="G157:M157"/>
    <mergeCell ref="E158:F158"/>
    <mergeCell ref="G158:M158"/>
    <mergeCell ref="E159:F159"/>
    <mergeCell ref="G159:M159"/>
    <mergeCell ref="B135:C135"/>
    <mergeCell ref="F135:M135"/>
    <mergeCell ref="B136:C136"/>
    <mergeCell ref="F136:M136"/>
    <mergeCell ref="J138:K138"/>
    <mergeCell ref="H144:I144"/>
    <mergeCell ref="E131:F131"/>
    <mergeCell ref="G131:I131"/>
    <mergeCell ref="K131:M131"/>
    <mergeCell ref="B133:C133"/>
    <mergeCell ref="F133:M133"/>
    <mergeCell ref="B134:C134"/>
    <mergeCell ref="F134:M134"/>
    <mergeCell ref="I115:M115"/>
    <mergeCell ref="E128:F128"/>
    <mergeCell ref="G128:M128"/>
    <mergeCell ref="E129:F129"/>
    <mergeCell ref="G129:M129"/>
    <mergeCell ref="E130:F130"/>
    <mergeCell ref="G130:M130"/>
    <mergeCell ref="B103:C103"/>
    <mergeCell ref="F103:M103"/>
    <mergeCell ref="B104:C104"/>
    <mergeCell ref="F104:M104"/>
    <mergeCell ref="J106:K106"/>
    <mergeCell ref="H112:I112"/>
    <mergeCell ref="E99:F99"/>
    <mergeCell ref="G99:I99"/>
    <mergeCell ref="K99:M99"/>
    <mergeCell ref="B101:C101"/>
    <mergeCell ref="F101:M101"/>
    <mergeCell ref="B102:C102"/>
    <mergeCell ref="F102:M102"/>
    <mergeCell ref="I86:M86"/>
    <mergeCell ref="E96:F96"/>
    <mergeCell ref="G96:M96"/>
    <mergeCell ref="E97:F97"/>
    <mergeCell ref="G97:M97"/>
    <mergeCell ref="E98:F98"/>
    <mergeCell ref="G98:M98"/>
    <mergeCell ref="B74:C74"/>
    <mergeCell ref="F74:M74"/>
    <mergeCell ref="B75:C75"/>
    <mergeCell ref="F75:M75"/>
    <mergeCell ref="J77:K77"/>
    <mergeCell ref="H83:I83"/>
    <mergeCell ref="E70:F70"/>
    <mergeCell ref="G70:I70"/>
    <mergeCell ref="K70:M70"/>
    <mergeCell ref="B72:C72"/>
    <mergeCell ref="F72:M72"/>
    <mergeCell ref="B73:C73"/>
    <mergeCell ref="F73:M73"/>
    <mergeCell ref="I50:M50"/>
    <mergeCell ref="E67:F67"/>
    <mergeCell ref="G67:M67"/>
    <mergeCell ref="E68:F68"/>
    <mergeCell ref="G68:M68"/>
    <mergeCell ref="E69:F69"/>
    <mergeCell ref="G69:M69"/>
    <mergeCell ref="B38:C38"/>
    <mergeCell ref="F38:M38"/>
    <mergeCell ref="B39:C39"/>
    <mergeCell ref="F39:M39"/>
    <mergeCell ref="J41:K41"/>
    <mergeCell ref="H47:I47"/>
    <mergeCell ref="E34:F34"/>
    <mergeCell ref="G34:I34"/>
    <mergeCell ref="K34:M34"/>
    <mergeCell ref="B36:C36"/>
    <mergeCell ref="F36:M36"/>
    <mergeCell ref="B37:C37"/>
    <mergeCell ref="F37:M37"/>
    <mergeCell ref="E31:F31"/>
    <mergeCell ref="G31:M31"/>
    <mergeCell ref="E32:F32"/>
    <mergeCell ref="G32:M32"/>
    <mergeCell ref="E33:F33"/>
    <mergeCell ref="G33:M3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G2" sqref="G2"/>
    </sheetView>
  </sheetViews>
  <sheetFormatPr defaultColWidth="9.140625" defaultRowHeight="15"/>
  <cols>
    <col min="3" max="3" width="8.8515625" style="0" customWidth="1"/>
    <col min="5" max="5" width="8.8515625" style="0" customWidth="1"/>
  </cols>
  <sheetData>
    <row r="1" ht="15" thickBot="1"/>
    <row r="2" spans="1:8" ht="17.25">
      <c r="A2" s="1"/>
      <c r="B2" s="2" t="s">
        <v>0</v>
      </c>
      <c r="C2" s="3"/>
      <c r="D2" s="3"/>
      <c r="E2" s="4"/>
      <c r="F2" s="5"/>
      <c r="G2" s="6"/>
      <c r="H2" s="6"/>
    </row>
    <row r="3" spans="1:8" ht="15">
      <c r="A3" s="1"/>
      <c r="B3" s="7" t="s">
        <v>1</v>
      </c>
      <c r="C3" s="8"/>
      <c r="D3" s="8"/>
      <c r="E3" s="9"/>
      <c r="F3" s="5"/>
      <c r="G3" s="6"/>
      <c r="H3" s="6"/>
    </row>
    <row r="4" spans="1:8" ht="15.75" thickBot="1">
      <c r="A4" s="1"/>
      <c r="B4" s="10" t="s">
        <v>2</v>
      </c>
      <c r="C4" s="11"/>
      <c r="D4" s="11"/>
      <c r="E4" s="12"/>
      <c r="F4" s="5"/>
      <c r="G4" s="6"/>
      <c r="H4" s="6"/>
    </row>
    <row r="5" spans="1:8" ht="14.25">
      <c r="A5" s="13"/>
      <c r="B5" s="14"/>
      <c r="C5" s="14"/>
      <c r="D5" s="14"/>
      <c r="E5" s="15"/>
      <c r="F5" s="6"/>
      <c r="G5" s="6"/>
      <c r="H5" s="6"/>
    </row>
    <row r="6" spans="1:8" ht="14.25">
      <c r="A6" s="16"/>
      <c r="B6" s="16" t="s">
        <v>3</v>
      </c>
      <c r="C6" s="16" t="s">
        <v>4</v>
      </c>
      <c r="D6" s="16" t="s">
        <v>5</v>
      </c>
      <c r="E6" s="5"/>
      <c r="F6" s="6"/>
      <c r="G6" s="6"/>
      <c r="H6" s="17"/>
    </row>
    <row r="7" spans="1:8" ht="14.25">
      <c r="A7" s="18" t="s">
        <v>6</v>
      </c>
      <c r="B7" s="18" t="s">
        <v>7</v>
      </c>
      <c r="C7" s="18" t="s">
        <v>8</v>
      </c>
      <c r="D7" s="18"/>
      <c r="E7" s="19" t="s">
        <v>6</v>
      </c>
      <c r="F7" s="6"/>
      <c r="G7" s="6"/>
      <c r="H7" s="17"/>
    </row>
    <row r="8" spans="1:8" ht="14.25">
      <c r="A8" s="18" t="s">
        <v>9</v>
      </c>
      <c r="B8" s="18" t="s">
        <v>10</v>
      </c>
      <c r="C8" s="18" t="s">
        <v>11</v>
      </c>
      <c r="D8" s="18"/>
      <c r="E8" s="20" t="s">
        <v>12</v>
      </c>
      <c r="F8" s="19"/>
      <c r="G8" s="6"/>
      <c r="H8" s="17"/>
    </row>
    <row r="9" spans="1:8" ht="14.25">
      <c r="A9" s="16" t="s">
        <v>13</v>
      </c>
      <c r="B9" s="16" t="s">
        <v>14</v>
      </c>
      <c r="C9" s="16" t="s">
        <v>15</v>
      </c>
      <c r="D9" s="16"/>
      <c r="E9" s="21" t="s">
        <v>16</v>
      </c>
      <c r="F9" s="20"/>
      <c r="G9" s="5"/>
      <c r="H9" s="17"/>
    </row>
    <row r="10" spans="1:8" ht="14.25">
      <c r="A10" s="16" t="s">
        <v>16</v>
      </c>
      <c r="B10" s="16" t="s">
        <v>17</v>
      </c>
      <c r="C10" s="16" t="s">
        <v>18</v>
      </c>
      <c r="D10" s="16"/>
      <c r="E10" s="22" t="s">
        <v>19</v>
      </c>
      <c r="F10" s="1"/>
      <c r="G10" s="21"/>
      <c r="H10" s="23"/>
    </row>
    <row r="11" spans="1:8" ht="14.25">
      <c r="A11" s="18" t="s">
        <v>20</v>
      </c>
      <c r="B11" s="18" t="s">
        <v>21</v>
      </c>
      <c r="C11" s="18" t="s">
        <v>22</v>
      </c>
      <c r="D11" s="18"/>
      <c r="E11" s="19" t="s">
        <v>20</v>
      </c>
      <c r="F11" s="1"/>
      <c r="G11" s="20"/>
      <c r="H11" s="23"/>
    </row>
    <row r="12" spans="1:8" ht="14.25">
      <c r="A12" s="18" t="s">
        <v>23</v>
      </c>
      <c r="B12" s="18" t="s">
        <v>24</v>
      </c>
      <c r="C12" s="18" t="s">
        <v>25</v>
      </c>
      <c r="D12" s="18"/>
      <c r="E12" s="20" t="s">
        <v>12</v>
      </c>
      <c r="F12" s="21"/>
      <c r="G12" s="5"/>
      <c r="H12" s="17"/>
    </row>
    <row r="13" spans="1:8" ht="14.25">
      <c r="A13" s="16" t="s">
        <v>26</v>
      </c>
      <c r="B13" s="16" t="s">
        <v>27</v>
      </c>
      <c r="C13" s="16" t="s">
        <v>28</v>
      </c>
      <c r="D13" s="16"/>
      <c r="E13" s="21" t="s">
        <v>29</v>
      </c>
      <c r="F13" s="22"/>
      <c r="G13" s="6"/>
      <c r="H13" s="17"/>
    </row>
    <row r="14" spans="1:8" ht="14.25">
      <c r="A14" s="16" t="s">
        <v>29</v>
      </c>
      <c r="B14" s="16" t="s">
        <v>30</v>
      </c>
      <c r="C14" s="16" t="s">
        <v>31</v>
      </c>
      <c r="D14" s="16"/>
      <c r="E14" s="22" t="s">
        <v>12</v>
      </c>
      <c r="F14" s="6"/>
      <c r="G14" s="6"/>
      <c r="H14" s="17"/>
    </row>
    <row r="15" spans="1:8" ht="14.25">
      <c r="A15" s="24"/>
      <c r="B15" s="24"/>
      <c r="C15" s="24"/>
      <c r="D15" s="24"/>
      <c r="E15" s="25"/>
      <c r="F15" s="25"/>
      <c r="G15" s="25"/>
      <c r="H15" s="2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5.7109375" style="0" customWidth="1"/>
    <col min="2" max="2" width="18.421875" style="0" customWidth="1"/>
    <col min="3" max="3" width="19.421875" style="0" customWidth="1"/>
    <col min="4" max="4" width="2.28125" style="0" customWidth="1"/>
    <col min="5" max="5" width="5.28125" style="0" customWidth="1"/>
    <col min="6" max="6" width="6.00390625" style="0" customWidth="1"/>
    <col min="7" max="7" width="5.140625" style="0" customWidth="1"/>
    <col min="8" max="9" width="5.00390625" style="0" customWidth="1"/>
    <col min="10" max="11" width="3.8515625" style="0" customWidth="1"/>
    <col min="12" max="12" width="4.7109375" style="0" customWidth="1"/>
    <col min="13" max="13" width="5.00390625" style="0" customWidth="1"/>
  </cols>
  <sheetData>
    <row r="1" spans="1:13" ht="15.75" thickTop="1">
      <c r="A1" s="36"/>
      <c r="B1" s="37"/>
      <c r="C1" s="37"/>
      <c r="D1" s="37"/>
      <c r="E1" s="38" t="s">
        <v>61</v>
      </c>
      <c r="F1" s="38"/>
      <c r="G1" s="143" t="s">
        <v>110</v>
      </c>
      <c r="H1" s="143"/>
      <c r="I1" s="143"/>
      <c r="J1" s="143"/>
      <c r="K1" s="143"/>
      <c r="L1" s="143"/>
      <c r="M1" s="143"/>
    </row>
    <row r="2" spans="1:13" ht="15">
      <c r="A2" s="40"/>
      <c r="B2" s="41" t="s">
        <v>62</v>
      </c>
      <c r="C2" s="42"/>
      <c r="D2" s="43"/>
      <c r="E2" s="44" t="s">
        <v>63</v>
      </c>
      <c r="F2" s="44"/>
      <c r="G2" s="45" t="s">
        <v>64</v>
      </c>
      <c r="H2" s="45"/>
      <c r="I2" s="45"/>
      <c r="J2" s="45"/>
      <c r="K2" s="45"/>
      <c r="L2" s="45"/>
      <c r="M2" s="45"/>
    </row>
    <row r="3" spans="1:13" ht="15">
      <c r="A3" s="46"/>
      <c r="B3" s="47"/>
      <c r="C3" s="43"/>
      <c r="D3" s="43"/>
      <c r="E3" s="48" t="s">
        <v>65</v>
      </c>
      <c r="F3" s="48"/>
      <c r="G3" s="49" t="s">
        <v>32</v>
      </c>
      <c r="H3" s="49"/>
      <c r="I3" s="49"/>
      <c r="J3" s="49"/>
      <c r="K3" s="49"/>
      <c r="L3" s="49"/>
      <c r="M3" s="49"/>
    </row>
    <row r="4" spans="1:13" ht="21" thickBot="1">
      <c r="A4" s="50"/>
      <c r="B4" s="51" t="s">
        <v>66</v>
      </c>
      <c r="C4" s="43"/>
      <c r="D4" s="43"/>
      <c r="E4" s="52" t="s">
        <v>67</v>
      </c>
      <c r="F4" s="52"/>
      <c r="G4" s="53">
        <v>43792</v>
      </c>
      <c r="H4" s="53"/>
      <c r="I4" s="53"/>
      <c r="J4" s="54" t="s">
        <v>68</v>
      </c>
      <c r="K4" s="55" t="s">
        <v>111</v>
      </c>
      <c r="L4" s="55"/>
      <c r="M4" s="55"/>
    </row>
    <row r="5" spans="1:13" ht="15.75" thickTop="1">
      <c r="A5" s="56"/>
      <c r="B5" s="43"/>
      <c r="C5" s="43"/>
      <c r="D5" s="43"/>
      <c r="E5" s="57"/>
      <c r="F5" s="43"/>
      <c r="G5" s="43"/>
      <c r="H5" s="58"/>
      <c r="I5" s="59"/>
      <c r="J5" s="59"/>
      <c r="K5" s="59"/>
      <c r="L5" s="59"/>
      <c r="M5" s="60"/>
    </row>
    <row r="6" spans="1:13" ht="15.75" thickBot="1">
      <c r="A6" s="61" t="s">
        <v>70</v>
      </c>
      <c r="B6" s="62" t="s">
        <v>31</v>
      </c>
      <c r="C6" s="62"/>
      <c r="D6" s="63"/>
      <c r="E6" s="64" t="s">
        <v>71</v>
      </c>
      <c r="F6" s="65" t="s">
        <v>28</v>
      </c>
      <c r="G6" s="65"/>
      <c r="H6" s="65"/>
      <c r="I6" s="65"/>
      <c r="J6" s="65"/>
      <c r="K6" s="65"/>
      <c r="L6" s="65"/>
      <c r="M6" s="65"/>
    </row>
    <row r="7" spans="1:13" ht="14.25">
      <c r="A7" s="66" t="s">
        <v>72</v>
      </c>
      <c r="B7" s="67" t="s">
        <v>112</v>
      </c>
      <c r="C7" s="67"/>
      <c r="D7" s="68"/>
      <c r="E7" s="69" t="s">
        <v>74</v>
      </c>
      <c r="F7" s="70" t="s">
        <v>83</v>
      </c>
      <c r="G7" s="70"/>
      <c r="H7" s="70"/>
      <c r="I7" s="70"/>
      <c r="J7" s="70"/>
      <c r="K7" s="70"/>
      <c r="L7" s="70"/>
      <c r="M7" s="70"/>
    </row>
    <row r="8" spans="1:13" ht="14.25">
      <c r="A8" s="71" t="s">
        <v>76</v>
      </c>
      <c r="B8" s="72" t="s">
        <v>113</v>
      </c>
      <c r="C8" s="72"/>
      <c r="D8" s="68"/>
      <c r="E8" s="73" t="s">
        <v>78</v>
      </c>
      <c r="F8" s="74" t="s">
        <v>79</v>
      </c>
      <c r="G8" s="74"/>
      <c r="H8" s="74"/>
      <c r="I8" s="74"/>
      <c r="J8" s="74"/>
      <c r="K8" s="74"/>
      <c r="L8" s="74"/>
      <c r="M8" s="74"/>
    </row>
    <row r="9" spans="1:13" ht="14.25">
      <c r="A9" s="71" t="s">
        <v>80</v>
      </c>
      <c r="B9" s="72" t="s">
        <v>114</v>
      </c>
      <c r="C9" s="72"/>
      <c r="D9" s="68"/>
      <c r="E9" s="75" t="s">
        <v>82</v>
      </c>
      <c r="F9" s="74" t="s">
        <v>75</v>
      </c>
      <c r="G9" s="74"/>
      <c r="H9" s="74"/>
      <c r="I9" s="74"/>
      <c r="J9" s="74"/>
      <c r="K9" s="74"/>
      <c r="L9" s="74"/>
      <c r="M9" s="74"/>
    </row>
    <row r="10" spans="1:13" ht="15">
      <c r="A10" s="46"/>
      <c r="B10" s="43"/>
      <c r="C10" s="43"/>
      <c r="D10" s="43"/>
      <c r="E10" s="57"/>
      <c r="F10" s="76"/>
      <c r="G10" s="76"/>
      <c r="H10" s="76"/>
      <c r="I10" s="43"/>
      <c r="J10" s="43"/>
      <c r="K10" s="43"/>
      <c r="L10" s="77"/>
      <c r="M10" s="78"/>
    </row>
    <row r="11" spans="1:13" ht="15">
      <c r="A11" s="79" t="s">
        <v>84</v>
      </c>
      <c r="B11" s="43"/>
      <c r="C11" s="43"/>
      <c r="D11" s="43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80" t="s">
        <v>36</v>
      </c>
      <c r="K11" s="80"/>
      <c r="L11" s="73" t="s">
        <v>85</v>
      </c>
      <c r="M11" s="81" t="s">
        <v>86</v>
      </c>
    </row>
    <row r="12" spans="1:13" ht="14.25">
      <c r="A12" s="82" t="s">
        <v>87</v>
      </c>
      <c r="B12" s="83" t="str">
        <f>IF(B7&gt;"",B7,"")</f>
        <v>Khosravi Sam</v>
      </c>
      <c r="C12" s="83" t="str">
        <f>IF(F7&gt;"",F7,"")</f>
        <v>Vesalainen Matias</v>
      </c>
      <c r="D12" s="84"/>
      <c r="E12" s="85">
        <v>4</v>
      </c>
      <c r="F12" s="85">
        <v>2</v>
      </c>
      <c r="G12" s="85">
        <v>8</v>
      </c>
      <c r="H12" s="85"/>
      <c r="I12" s="85"/>
      <c r="J12" s="86">
        <f>IF(ISBLANK(E12),"",COUNTIF(E12:I12,"&gt;=0"))</f>
        <v>3</v>
      </c>
      <c r="K12" s="86">
        <f>IF(ISBLANK(E12),"",(IF(LEFT(E12,1)="-",1,0)+IF(LEFT(F12,1)="-",1,0)+IF(LEFT(G12,1)="-",1,0)+IF(LEFT(H12,1)="-",1,0)+IF(LEFT(I12,1)="-",1,0)))</f>
        <v>0</v>
      </c>
      <c r="L12" s="87">
        <f aca="true" t="shared" si="0" ref="L12:M16">IF(J12=3,1,"")</f>
        <v>1</v>
      </c>
      <c r="M12" s="88">
        <f t="shared" si="0"/>
      </c>
    </row>
    <row r="13" spans="1:13" ht="14.25">
      <c r="A13" s="82" t="s">
        <v>88</v>
      </c>
      <c r="B13" s="83" t="str">
        <f>IF(B8&gt;"",B8,"")</f>
        <v>Naumi Alex</v>
      </c>
      <c r="C13" s="83" t="str">
        <f>IF(F8&gt;"",F8,"")</f>
        <v>Kanasuo Esa</v>
      </c>
      <c r="D13" s="84"/>
      <c r="E13" s="85">
        <v>9</v>
      </c>
      <c r="F13" s="85">
        <v>4</v>
      </c>
      <c r="G13" s="85">
        <v>5</v>
      </c>
      <c r="H13" s="85"/>
      <c r="I13" s="85"/>
      <c r="J13" s="86">
        <f>IF(ISBLANK(E13),"",COUNTIF(E13:I13,"&gt;=0"))</f>
        <v>3</v>
      </c>
      <c r="K13" s="86">
        <f>IF(ISBLANK(E13),"",(IF(LEFT(E13,1)="-",1,0)+IF(LEFT(F13,1)="-",1,0)+IF(LEFT(G13,1)="-",1,0)+IF(LEFT(H13,1)="-",1,0)+IF(LEFT(I13,1)="-",1,0)))</f>
        <v>0</v>
      </c>
      <c r="L13" s="87">
        <f t="shared" si="0"/>
        <v>1</v>
      </c>
      <c r="M13" s="88">
        <f t="shared" si="0"/>
      </c>
    </row>
    <row r="14" spans="1:13" ht="14.25">
      <c r="A14" s="82" t="s">
        <v>89</v>
      </c>
      <c r="B14" s="83" t="str">
        <f>IF(B9&gt;"",B9,"")</f>
        <v>Flemming Veikka</v>
      </c>
      <c r="C14" s="83" t="str">
        <f>IF(F9&gt;"",F9,"")</f>
        <v>Vesalainen Rasmus</v>
      </c>
      <c r="D14" s="84"/>
      <c r="E14" s="85">
        <v>3</v>
      </c>
      <c r="F14" s="85">
        <v>6</v>
      </c>
      <c r="G14" s="85">
        <v>1</v>
      </c>
      <c r="H14" s="85"/>
      <c r="I14" s="85"/>
      <c r="J14" s="86">
        <f>IF(ISBLANK(E14),"",COUNTIF(E14:I14,"&gt;=0"))</f>
        <v>3</v>
      </c>
      <c r="K14" s="86">
        <f>IF(ISBLANK(E14),"",(IF(LEFT(E14,1)="-",1,0)+IF(LEFT(F14,1)="-",1,0)+IF(LEFT(G14,1)="-",1,0)+IF(LEFT(H14,1)="-",1,0)+IF(LEFT(I14,1)="-",1,0)))</f>
        <v>0</v>
      </c>
      <c r="L14" s="87">
        <f t="shared" si="0"/>
        <v>1</v>
      </c>
      <c r="M14" s="88">
        <f t="shared" si="0"/>
      </c>
    </row>
    <row r="15" spans="1:13" ht="14.25">
      <c r="A15" s="82" t="s">
        <v>90</v>
      </c>
      <c r="B15" s="83" t="str">
        <f>IF(B7&gt;"",B7,"")</f>
        <v>Khosravi Sam</v>
      </c>
      <c r="C15" s="83" t="str">
        <f>IF(F8&gt;"",F8,"")</f>
        <v>Kanasuo Esa</v>
      </c>
      <c r="D15" s="84"/>
      <c r="E15" s="85"/>
      <c r="F15" s="85"/>
      <c r="G15" s="85"/>
      <c r="H15" s="85"/>
      <c r="I15" s="85"/>
      <c r="J15" s="86">
        <f>IF(ISBLANK(E15),"",COUNTIF(E15:I15,"&gt;=0"))</f>
      </c>
      <c r="K15" s="86">
        <f>IF(ISBLANK(E15),"",(IF(LEFT(E15,1)="-",1,0)+IF(LEFT(F15,1)="-",1,0)+IF(LEFT(G15,1)="-",1,0)+IF(LEFT(H15,1)="-",1,0)+IF(LEFT(I15,1)="-",1,0)))</f>
      </c>
      <c r="L15" s="87">
        <f t="shared" si="0"/>
      </c>
      <c r="M15" s="88">
        <f t="shared" si="0"/>
      </c>
    </row>
    <row r="16" spans="1:13" ht="14.25">
      <c r="A16" s="82" t="s">
        <v>91</v>
      </c>
      <c r="B16" s="83" t="str">
        <f>IF(B8&gt;"",B8,"")</f>
        <v>Naumi Alex</v>
      </c>
      <c r="C16" s="83" t="str">
        <f>IF(F7&gt;"",F7,"")</f>
        <v>Vesalainen Matias</v>
      </c>
      <c r="D16" s="84"/>
      <c r="E16" s="85"/>
      <c r="F16" s="85"/>
      <c r="G16" s="85"/>
      <c r="H16" s="85"/>
      <c r="I16" s="85"/>
      <c r="J16" s="86">
        <f>IF(ISBLANK(E16),"",COUNTIF(E16:I16,"&gt;=0"))</f>
      </c>
      <c r="K16" s="86">
        <f>IF(ISBLANK(E16),"",(IF(LEFT(E16,1)="-",1,0)+IF(LEFT(F16,1)="-",1,0)+IF(LEFT(G16,1)="-",1,0)+IF(LEFT(H16,1)="-",1,0)+IF(LEFT(I16,1)="-",1,0)))</f>
      </c>
      <c r="L16" s="87">
        <f t="shared" si="0"/>
      </c>
      <c r="M16" s="88">
        <f t="shared" si="0"/>
      </c>
    </row>
    <row r="17" spans="1:13" ht="15">
      <c r="A17" s="46"/>
      <c r="B17" s="43"/>
      <c r="C17" s="43"/>
      <c r="D17" s="43"/>
      <c r="E17" s="43"/>
      <c r="F17" s="43"/>
      <c r="G17" s="43"/>
      <c r="H17" s="89" t="s">
        <v>92</v>
      </c>
      <c r="I17" s="89"/>
      <c r="J17" s="90">
        <f>SUM(J12:J16)</f>
        <v>9</v>
      </c>
      <c r="K17" s="90">
        <f>SUM(K12:K16)</f>
        <v>0</v>
      </c>
      <c r="L17" s="90">
        <f>SUM(L12:L16)</f>
        <v>3</v>
      </c>
      <c r="M17" s="91">
        <f>SUM(M12:M16)</f>
        <v>0</v>
      </c>
    </row>
    <row r="18" spans="1:13" ht="15">
      <c r="A18" s="92" t="s">
        <v>93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78"/>
    </row>
    <row r="19" spans="1:13" ht="15">
      <c r="A19" s="93" t="s">
        <v>94</v>
      </c>
      <c r="B19" s="94"/>
      <c r="C19" s="94" t="s">
        <v>95</v>
      </c>
      <c r="D19" s="94"/>
      <c r="E19" s="94"/>
      <c r="F19" s="94" t="s">
        <v>50</v>
      </c>
      <c r="G19" s="94"/>
      <c r="H19" s="94"/>
      <c r="I19" s="95" t="s">
        <v>96</v>
      </c>
      <c r="J19" s="43"/>
      <c r="K19" s="43"/>
      <c r="L19" s="43"/>
      <c r="M19" s="78"/>
    </row>
    <row r="20" spans="1:13" ht="18" thickBot="1">
      <c r="A20" s="46"/>
      <c r="B20" s="43"/>
      <c r="C20" s="43"/>
      <c r="D20" s="43"/>
      <c r="E20" s="43"/>
      <c r="F20" s="43"/>
      <c r="G20" s="43"/>
      <c r="H20" s="43"/>
      <c r="I20" s="96" t="str">
        <f>IF(L17=3,B6,IF(M17=3,F6,""))</f>
        <v>KoKa 1</v>
      </c>
      <c r="J20" s="96"/>
      <c r="K20" s="96"/>
      <c r="L20" s="96"/>
      <c r="M20" s="96"/>
    </row>
    <row r="21" spans="1:13" ht="18" thickBot="1">
      <c r="A21" s="97"/>
      <c r="B21" s="98"/>
      <c r="C21" s="98"/>
      <c r="D21" s="98"/>
      <c r="E21" s="98"/>
      <c r="F21" s="98"/>
      <c r="G21" s="98"/>
      <c r="H21" s="98"/>
      <c r="I21" s="99"/>
      <c r="J21" s="99"/>
      <c r="K21" s="99"/>
      <c r="L21" s="99"/>
      <c r="M21" s="100"/>
    </row>
    <row r="22" spans="1:13" ht="18" thickTop="1">
      <c r="A22" s="102"/>
      <c r="B22" s="102"/>
      <c r="C22" s="102"/>
      <c r="D22" s="102"/>
      <c r="E22" s="102"/>
      <c r="F22" s="102"/>
      <c r="G22" s="102"/>
      <c r="H22" s="102"/>
      <c r="I22" s="103"/>
      <c r="J22" s="103"/>
      <c r="K22" s="103"/>
      <c r="L22" s="103"/>
      <c r="M22" s="103"/>
    </row>
    <row r="23" spans="1:13" ht="17.25">
      <c r="A23" s="102"/>
      <c r="B23" s="102"/>
      <c r="C23" s="102"/>
      <c r="D23" s="102"/>
      <c r="E23" s="102"/>
      <c r="F23" s="102"/>
      <c r="G23" s="102"/>
      <c r="H23" s="102"/>
      <c r="I23" s="103"/>
      <c r="J23" s="103"/>
      <c r="K23" s="103"/>
      <c r="L23" s="103"/>
      <c r="M23" s="103"/>
    </row>
    <row r="24" spans="1:13" ht="17.25">
      <c r="A24" s="102"/>
      <c r="B24" s="102"/>
      <c r="C24" s="102"/>
      <c r="D24" s="102"/>
      <c r="E24" s="102"/>
      <c r="F24" s="102"/>
      <c r="G24" s="102"/>
      <c r="H24" s="102"/>
      <c r="I24" s="103"/>
      <c r="J24" s="103"/>
      <c r="K24" s="103"/>
      <c r="L24" s="103"/>
      <c r="M24" s="103"/>
    </row>
    <row r="25" ht="15" thickBot="1"/>
    <row r="26" spans="1:13" ht="15.75" thickTop="1">
      <c r="A26" s="36"/>
      <c r="B26" s="37"/>
      <c r="C26" s="37"/>
      <c r="D26" s="37"/>
      <c r="E26" s="38" t="s">
        <v>61</v>
      </c>
      <c r="F26" s="38"/>
      <c r="G26" s="143" t="s">
        <v>0</v>
      </c>
      <c r="H26" s="143"/>
      <c r="I26" s="143"/>
      <c r="J26" s="143"/>
      <c r="K26" s="143"/>
      <c r="L26" s="143"/>
      <c r="M26" s="143"/>
    </row>
    <row r="27" spans="1:13" ht="15">
      <c r="A27" s="40"/>
      <c r="B27" s="41" t="s">
        <v>62</v>
      </c>
      <c r="C27" s="42"/>
      <c r="D27" s="43"/>
      <c r="E27" s="44" t="s">
        <v>63</v>
      </c>
      <c r="F27" s="44"/>
      <c r="G27" s="45" t="s">
        <v>64</v>
      </c>
      <c r="H27" s="45"/>
      <c r="I27" s="45"/>
      <c r="J27" s="45"/>
      <c r="K27" s="45"/>
      <c r="L27" s="45"/>
      <c r="M27" s="45"/>
    </row>
    <row r="28" spans="1:13" ht="15">
      <c r="A28" s="46"/>
      <c r="B28" s="47"/>
      <c r="C28" s="43"/>
      <c r="D28" s="43"/>
      <c r="E28" s="48" t="s">
        <v>65</v>
      </c>
      <c r="F28" s="48"/>
      <c r="G28" s="49" t="s">
        <v>32</v>
      </c>
      <c r="H28" s="49"/>
      <c r="I28" s="49"/>
      <c r="J28" s="49"/>
      <c r="K28" s="49"/>
      <c r="L28" s="49"/>
      <c r="M28" s="49"/>
    </row>
    <row r="29" spans="1:13" ht="21" thickBot="1">
      <c r="A29" s="50"/>
      <c r="B29" s="51" t="s">
        <v>66</v>
      </c>
      <c r="C29" s="43"/>
      <c r="D29" s="43"/>
      <c r="E29" s="52" t="s">
        <v>67</v>
      </c>
      <c r="F29" s="52"/>
      <c r="G29" s="53">
        <v>43792</v>
      </c>
      <c r="H29" s="53"/>
      <c r="I29" s="53"/>
      <c r="J29" s="54" t="s">
        <v>68</v>
      </c>
      <c r="K29" s="55" t="s">
        <v>111</v>
      </c>
      <c r="L29" s="55"/>
      <c r="M29" s="55"/>
    </row>
    <row r="30" spans="1:13" ht="15.75" thickTop="1">
      <c r="A30" s="56"/>
      <c r="B30" s="43"/>
      <c r="C30" s="43"/>
      <c r="D30" s="43"/>
      <c r="E30" s="57"/>
      <c r="F30" s="43"/>
      <c r="G30" s="43"/>
      <c r="H30" s="58"/>
      <c r="I30" s="59"/>
      <c r="J30" s="59"/>
      <c r="K30" s="59"/>
      <c r="L30" s="59"/>
      <c r="M30" s="60"/>
    </row>
    <row r="31" spans="1:13" ht="15.75" thickBot="1">
      <c r="A31" s="61" t="s">
        <v>70</v>
      </c>
      <c r="B31" s="62" t="s">
        <v>8</v>
      </c>
      <c r="C31" s="62"/>
      <c r="D31" s="63"/>
      <c r="E31" s="64" t="s">
        <v>71</v>
      </c>
      <c r="F31" s="65" t="s">
        <v>11</v>
      </c>
      <c r="G31" s="65"/>
      <c r="H31" s="65"/>
      <c r="I31" s="65"/>
      <c r="J31" s="65"/>
      <c r="K31" s="65"/>
      <c r="L31" s="65"/>
      <c r="M31" s="65"/>
    </row>
    <row r="32" spans="1:13" ht="14.25">
      <c r="A32" s="66" t="s">
        <v>72</v>
      </c>
      <c r="B32" s="67" t="s">
        <v>115</v>
      </c>
      <c r="C32" s="67"/>
      <c r="D32" s="68"/>
      <c r="E32" s="69" t="s">
        <v>74</v>
      </c>
      <c r="F32" s="70" t="s">
        <v>106</v>
      </c>
      <c r="G32" s="70"/>
      <c r="H32" s="70"/>
      <c r="I32" s="70"/>
      <c r="J32" s="70"/>
      <c r="K32" s="70"/>
      <c r="L32" s="70"/>
      <c r="M32" s="70"/>
    </row>
    <row r="33" spans="1:13" ht="14.25">
      <c r="A33" s="71" t="s">
        <v>76</v>
      </c>
      <c r="B33" s="72" t="s">
        <v>116</v>
      </c>
      <c r="C33" s="72"/>
      <c r="D33" s="68"/>
      <c r="E33" s="73" t="s">
        <v>78</v>
      </c>
      <c r="F33" s="74" t="s">
        <v>107</v>
      </c>
      <c r="G33" s="74"/>
      <c r="H33" s="74"/>
      <c r="I33" s="74"/>
      <c r="J33" s="74"/>
      <c r="K33" s="74"/>
      <c r="L33" s="74"/>
      <c r="M33" s="74"/>
    </row>
    <row r="34" spans="1:13" ht="14.25">
      <c r="A34" s="71" t="s">
        <v>80</v>
      </c>
      <c r="B34" s="72" t="s">
        <v>117</v>
      </c>
      <c r="C34" s="72"/>
      <c r="D34" s="68"/>
      <c r="E34" s="75" t="s">
        <v>82</v>
      </c>
      <c r="F34" s="74" t="s">
        <v>108</v>
      </c>
      <c r="G34" s="74"/>
      <c r="H34" s="74"/>
      <c r="I34" s="74"/>
      <c r="J34" s="74"/>
      <c r="K34" s="74"/>
      <c r="L34" s="74"/>
      <c r="M34" s="74"/>
    </row>
    <row r="35" spans="1:13" ht="15">
      <c r="A35" s="46"/>
      <c r="B35" s="43"/>
      <c r="C35" s="43"/>
      <c r="D35" s="43"/>
      <c r="E35" s="57"/>
      <c r="F35" s="76"/>
      <c r="G35" s="76"/>
      <c r="H35" s="76"/>
      <c r="I35" s="43"/>
      <c r="J35" s="43"/>
      <c r="K35" s="43"/>
      <c r="L35" s="77"/>
      <c r="M35" s="78"/>
    </row>
    <row r="36" spans="1:13" ht="15">
      <c r="A36" s="79" t="s">
        <v>84</v>
      </c>
      <c r="B36" s="43"/>
      <c r="C36" s="43"/>
      <c r="D36" s="43"/>
      <c r="E36" s="73">
        <v>1</v>
      </c>
      <c r="F36" s="73">
        <v>2</v>
      </c>
      <c r="G36" s="73">
        <v>3</v>
      </c>
      <c r="H36" s="73">
        <v>4</v>
      </c>
      <c r="I36" s="73">
        <v>5</v>
      </c>
      <c r="J36" s="80" t="s">
        <v>36</v>
      </c>
      <c r="K36" s="80"/>
      <c r="L36" s="73" t="s">
        <v>85</v>
      </c>
      <c r="M36" s="81" t="s">
        <v>86</v>
      </c>
    </row>
    <row r="37" spans="1:13" ht="14.25">
      <c r="A37" s="82" t="s">
        <v>87</v>
      </c>
      <c r="B37" s="83" t="str">
        <f>IF(B32&gt;"",B32,"")</f>
        <v>Tennilä Otto</v>
      </c>
      <c r="C37" s="83" t="str">
        <f>IF(F32&gt;"",F32,"")</f>
        <v>Jokinen Janne</v>
      </c>
      <c r="D37" s="84"/>
      <c r="E37" s="85">
        <v>7</v>
      </c>
      <c r="F37" s="85">
        <v>5</v>
      </c>
      <c r="G37" s="85">
        <v>9</v>
      </c>
      <c r="H37" s="85"/>
      <c r="I37" s="85"/>
      <c r="J37" s="86">
        <f>IF(ISBLANK(E37),"",COUNTIF(E37:I37,"&gt;=0"))</f>
        <v>3</v>
      </c>
      <c r="K37" s="86">
        <f>IF(ISBLANK(E37),"",(IF(LEFT(E37,1)="-",1,0)+IF(LEFT(F37,1)="-",1,0)+IF(LEFT(G37,1)="-",1,0)+IF(LEFT(H37,1)="-",1,0)+IF(LEFT(I37,1)="-",1,0)))</f>
        <v>0</v>
      </c>
      <c r="L37" s="87">
        <f aca="true" t="shared" si="1" ref="L37:M41">IF(J37=3,1,"")</f>
        <v>1</v>
      </c>
      <c r="M37" s="88">
        <f t="shared" si="1"/>
      </c>
    </row>
    <row r="38" spans="1:13" ht="14.25">
      <c r="A38" s="82" t="s">
        <v>88</v>
      </c>
      <c r="B38" s="83" t="str">
        <f>IF(B33&gt;"",B33,"")</f>
        <v>Lahtinen Jorma</v>
      </c>
      <c r="C38" s="83" t="str">
        <f>IF(F33&gt;"",F33,"")</f>
        <v>Myllärinen Markus</v>
      </c>
      <c r="D38" s="84"/>
      <c r="E38" s="85">
        <v>9</v>
      </c>
      <c r="F38" s="85">
        <v>7</v>
      </c>
      <c r="G38" s="85">
        <v>7</v>
      </c>
      <c r="H38" s="85"/>
      <c r="I38" s="85"/>
      <c r="J38" s="86">
        <f>IF(ISBLANK(E38),"",COUNTIF(E38:I38,"&gt;=0"))</f>
        <v>3</v>
      </c>
      <c r="K38" s="86">
        <f>IF(ISBLANK(E38),"",(IF(LEFT(E38,1)="-",1,0)+IF(LEFT(F38,1)="-",1,0)+IF(LEFT(G38,1)="-",1,0)+IF(LEFT(H38,1)="-",1,0)+IF(LEFT(I38,1)="-",1,0)))</f>
        <v>0</v>
      </c>
      <c r="L38" s="87">
        <f t="shared" si="1"/>
        <v>1</v>
      </c>
      <c r="M38" s="88">
        <f t="shared" si="1"/>
      </c>
    </row>
    <row r="39" spans="1:13" ht="14.25">
      <c r="A39" s="82" t="s">
        <v>89</v>
      </c>
      <c r="B39" s="83" t="str">
        <f>IF(B34&gt;"",B34,"")</f>
        <v>Koskinen Ari-Matti</v>
      </c>
      <c r="C39" s="83" t="str">
        <f>IF(F34&gt;"",F34,"")</f>
        <v>Jokinen Paul</v>
      </c>
      <c r="D39" s="84"/>
      <c r="E39" s="85">
        <v>-10</v>
      </c>
      <c r="F39" s="85">
        <v>3</v>
      </c>
      <c r="G39" s="85">
        <v>6</v>
      </c>
      <c r="H39" s="85">
        <v>5</v>
      </c>
      <c r="I39" s="85"/>
      <c r="J39" s="86">
        <f>IF(ISBLANK(E39),"",COUNTIF(E39:I39,"&gt;=0"))</f>
        <v>3</v>
      </c>
      <c r="K39" s="86">
        <f>IF(ISBLANK(E39),"",(IF(LEFT(E39,1)="-",1,0)+IF(LEFT(F39,1)="-",1,0)+IF(LEFT(G39,1)="-",1,0)+IF(LEFT(H39,1)="-",1,0)+IF(LEFT(I39,1)="-",1,0)))</f>
        <v>1</v>
      </c>
      <c r="L39" s="87">
        <f t="shared" si="1"/>
        <v>1</v>
      </c>
      <c r="M39" s="88">
        <f t="shared" si="1"/>
      </c>
    </row>
    <row r="40" spans="1:13" ht="14.25">
      <c r="A40" s="82" t="s">
        <v>90</v>
      </c>
      <c r="B40" s="83" t="str">
        <f>IF(B32&gt;"",B32,"")</f>
        <v>Tennilä Otto</v>
      </c>
      <c r="C40" s="83" t="str">
        <f>IF(F33&gt;"",F33,"")</f>
        <v>Myllärinen Markus</v>
      </c>
      <c r="D40" s="84"/>
      <c r="E40" s="85"/>
      <c r="F40" s="85"/>
      <c r="G40" s="85"/>
      <c r="H40" s="85"/>
      <c r="I40" s="85"/>
      <c r="J40" s="86">
        <f>IF(ISBLANK(E40),"",COUNTIF(E40:I40,"&gt;=0"))</f>
      </c>
      <c r="K40" s="86">
        <f>IF(ISBLANK(E40),"",(IF(LEFT(E40,1)="-",1,0)+IF(LEFT(F40,1)="-",1,0)+IF(LEFT(G40,1)="-",1,0)+IF(LEFT(H40,1)="-",1,0)+IF(LEFT(I40,1)="-",1,0)))</f>
      </c>
      <c r="L40" s="87">
        <f t="shared" si="1"/>
      </c>
      <c r="M40" s="88">
        <f t="shared" si="1"/>
      </c>
    </row>
    <row r="41" spans="1:13" ht="14.25">
      <c r="A41" s="82" t="s">
        <v>91</v>
      </c>
      <c r="B41" s="83" t="str">
        <f>IF(B33&gt;"",B33,"")</f>
        <v>Lahtinen Jorma</v>
      </c>
      <c r="C41" s="83" t="str">
        <f>IF(F32&gt;"",F32,"")</f>
        <v>Jokinen Janne</v>
      </c>
      <c r="D41" s="84"/>
      <c r="E41" s="85"/>
      <c r="F41" s="85"/>
      <c r="G41" s="85"/>
      <c r="H41" s="85"/>
      <c r="I41" s="85"/>
      <c r="J41" s="86">
        <f>IF(ISBLANK(E41),"",COUNTIF(E41:I41,"&gt;=0"))</f>
      </c>
      <c r="K41" s="86">
        <f>IF(ISBLANK(E41),"",(IF(LEFT(E41,1)="-",1,0)+IF(LEFT(F41,1)="-",1,0)+IF(LEFT(G41,1)="-",1,0)+IF(LEFT(H41,1)="-",1,0)+IF(LEFT(I41,1)="-",1,0)))</f>
      </c>
      <c r="L41" s="87">
        <f t="shared" si="1"/>
      </c>
      <c r="M41" s="88">
        <f t="shared" si="1"/>
      </c>
    </row>
    <row r="42" spans="1:13" ht="15">
      <c r="A42" s="46"/>
      <c r="B42" s="43"/>
      <c r="C42" s="43"/>
      <c r="D42" s="43"/>
      <c r="E42" s="43"/>
      <c r="F42" s="43"/>
      <c r="G42" s="43"/>
      <c r="H42" s="89" t="s">
        <v>92</v>
      </c>
      <c r="I42" s="89"/>
      <c r="J42" s="90">
        <f>SUM(J37:J41)</f>
        <v>9</v>
      </c>
      <c r="K42" s="90">
        <f>SUM(K37:K41)</f>
        <v>1</v>
      </c>
      <c r="L42" s="90">
        <f>SUM(L37:L41)</f>
        <v>3</v>
      </c>
      <c r="M42" s="91">
        <f>SUM(M37:M41)</f>
        <v>0</v>
      </c>
    </row>
    <row r="43" spans="1:13" ht="15">
      <c r="A43" s="92" t="s">
        <v>93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78"/>
    </row>
    <row r="44" spans="1:13" ht="15">
      <c r="A44" s="93" t="s">
        <v>94</v>
      </c>
      <c r="B44" s="94"/>
      <c r="C44" s="94" t="s">
        <v>95</v>
      </c>
      <c r="D44" s="94"/>
      <c r="E44" s="94"/>
      <c r="F44" s="94" t="s">
        <v>50</v>
      </c>
      <c r="G44" s="94"/>
      <c r="H44" s="94"/>
      <c r="I44" s="95" t="s">
        <v>96</v>
      </c>
      <c r="J44" s="43"/>
      <c r="K44" s="43"/>
      <c r="L44" s="43"/>
      <c r="M44" s="78"/>
    </row>
    <row r="45" spans="1:13" ht="18" thickBot="1">
      <c r="A45" s="46"/>
      <c r="B45" s="43"/>
      <c r="C45" s="43"/>
      <c r="D45" s="43"/>
      <c r="E45" s="43"/>
      <c r="F45" s="43"/>
      <c r="G45" s="43"/>
      <c r="H45" s="43"/>
      <c r="I45" s="96" t="str">
        <f>IF(L42=3,B31,IF(M42=3,F31,""))</f>
        <v>PT 75</v>
      </c>
      <c r="J45" s="96"/>
      <c r="K45" s="96"/>
      <c r="L45" s="96"/>
      <c r="M45" s="96"/>
    </row>
    <row r="46" spans="1:13" ht="18" thickBot="1">
      <c r="A46" s="97"/>
      <c r="B46" s="98"/>
      <c r="C46" s="98"/>
      <c r="D46" s="98"/>
      <c r="E46" s="98"/>
      <c r="F46" s="98"/>
      <c r="G46" s="98"/>
      <c r="H46" s="98"/>
      <c r="I46" s="99"/>
      <c r="J46" s="99"/>
      <c r="K46" s="99"/>
      <c r="L46" s="99"/>
      <c r="M46" s="100"/>
    </row>
    <row r="47" spans="1:13" ht="18" thickTop="1">
      <c r="A47" s="102"/>
      <c r="B47" s="102"/>
      <c r="C47" s="102"/>
      <c r="D47" s="102"/>
      <c r="E47" s="102"/>
      <c r="F47" s="102"/>
      <c r="G47" s="102"/>
      <c r="H47" s="102"/>
      <c r="I47" s="103"/>
      <c r="J47" s="103"/>
      <c r="K47" s="103"/>
      <c r="L47" s="103"/>
      <c r="M47" s="103"/>
    </row>
    <row r="48" spans="1:13" ht="17.25">
      <c r="A48" s="102"/>
      <c r="B48" s="102"/>
      <c r="C48" s="102"/>
      <c r="D48" s="102"/>
      <c r="E48" s="102"/>
      <c r="F48" s="102"/>
      <c r="G48" s="102"/>
      <c r="H48" s="102"/>
      <c r="I48" s="103"/>
      <c r="J48" s="103"/>
      <c r="K48" s="103"/>
      <c r="L48" s="103"/>
      <c r="M48" s="103"/>
    </row>
    <row r="49" spans="1:13" ht="17.25">
      <c r="A49" s="102"/>
      <c r="B49" s="102"/>
      <c r="C49" s="102"/>
      <c r="D49" s="102"/>
      <c r="E49" s="102"/>
      <c r="F49" s="102"/>
      <c r="G49" s="102"/>
      <c r="H49" s="102"/>
      <c r="I49" s="103"/>
      <c r="J49" s="103"/>
      <c r="K49" s="103"/>
      <c r="L49" s="103"/>
      <c r="M49" s="103"/>
    </row>
    <row r="50" spans="1:13" ht="17.25">
      <c r="A50" s="102"/>
      <c r="B50" s="102"/>
      <c r="C50" s="102"/>
      <c r="D50" s="102"/>
      <c r="E50" s="102"/>
      <c r="F50" s="102"/>
      <c r="G50" s="102"/>
      <c r="H50" s="102"/>
      <c r="I50" s="103"/>
      <c r="J50" s="103"/>
      <c r="K50" s="103"/>
      <c r="L50" s="103"/>
      <c r="M50" s="103"/>
    </row>
    <row r="51" spans="1:13" ht="17.25">
      <c r="A51" s="102"/>
      <c r="B51" s="102"/>
      <c r="C51" s="102"/>
      <c r="D51" s="102"/>
      <c r="E51" s="102"/>
      <c r="F51" s="102"/>
      <c r="G51" s="102"/>
      <c r="H51" s="102"/>
      <c r="I51" s="103"/>
      <c r="J51" s="103"/>
      <c r="K51" s="103"/>
      <c r="L51" s="103"/>
      <c r="M51" s="103"/>
    </row>
    <row r="52" spans="1:13" ht="17.25">
      <c r="A52" s="102"/>
      <c r="B52" s="102"/>
      <c r="C52" s="102"/>
      <c r="D52" s="102"/>
      <c r="E52" s="102"/>
      <c r="F52" s="102"/>
      <c r="G52" s="102"/>
      <c r="H52" s="102"/>
      <c r="I52" s="103"/>
      <c r="J52" s="103"/>
      <c r="K52" s="103"/>
      <c r="L52" s="103"/>
      <c r="M52" s="103"/>
    </row>
    <row r="53" ht="15" thickBot="1"/>
    <row r="54" spans="1:13" ht="15.75" thickTop="1">
      <c r="A54" s="36"/>
      <c r="B54" s="37"/>
      <c r="C54" s="37"/>
      <c r="D54" s="37"/>
      <c r="E54" s="38" t="s">
        <v>61</v>
      </c>
      <c r="F54" s="38"/>
      <c r="G54" s="143" t="s">
        <v>0</v>
      </c>
      <c r="H54" s="143"/>
      <c r="I54" s="143"/>
      <c r="J54" s="143"/>
      <c r="K54" s="143"/>
      <c r="L54" s="143"/>
      <c r="M54" s="143"/>
    </row>
    <row r="55" spans="1:13" ht="15">
      <c r="A55" s="40"/>
      <c r="B55" s="41" t="s">
        <v>62</v>
      </c>
      <c r="C55" s="42"/>
      <c r="D55" s="43"/>
      <c r="E55" s="44" t="s">
        <v>63</v>
      </c>
      <c r="F55" s="44"/>
      <c r="G55" s="45" t="s">
        <v>64</v>
      </c>
      <c r="H55" s="45"/>
      <c r="I55" s="45"/>
      <c r="J55" s="45"/>
      <c r="K55" s="45"/>
      <c r="L55" s="45"/>
      <c r="M55" s="45"/>
    </row>
    <row r="56" spans="1:13" ht="15">
      <c r="A56" s="46"/>
      <c r="B56" s="47"/>
      <c r="C56" s="43"/>
      <c r="D56" s="43"/>
      <c r="E56" s="48" t="s">
        <v>65</v>
      </c>
      <c r="F56" s="48"/>
      <c r="G56" s="49" t="s">
        <v>32</v>
      </c>
      <c r="H56" s="49"/>
      <c r="I56" s="49"/>
      <c r="J56" s="49"/>
      <c r="K56" s="49"/>
      <c r="L56" s="49"/>
      <c r="M56" s="49"/>
    </row>
    <row r="57" spans="1:13" ht="21" thickBot="1">
      <c r="A57" s="50"/>
      <c r="B57" s="51" t="s">
        <v>66</v>
      </c>
      <c r="C57" s="43"/>
      <c r="D57" s="43"/>
      <c r="E57" s="52" t="s">
        <v>67</v>
      </c>
      <c r="F57" s="52"/>
      <c r="G57" s="53">
        <v>43792</v>
      </c>
      <c r="H57" s="53"/>
      <c r="I57" s="53"/>
      <c r="J57" s="54" t="s">
        <v>68</v>
      </c>
      <c r="K57" s="55" t="s">
        <v>111</v>
      </c>
      <c r="L57" s="55"/>
      <c r="M57" s="55"/>
    </row>
    <row r="58" spans="1:13" ht="15.75" thickTop="1">
      <c r="A58" s="56"/>
      <c r="B58" s="43"/>
      <c r="C58" s="43"/>
      <c r="D58" s="43"/>
      <c r="E58" s="57"/>
      <c r="F58" s="43"/>
      <c r="G58" s="43"/>
      <c r="H58" s="58"/>
      <c r="I58" s="59"/>
      <c r="J58" s="59"/>
      <c r="K58" s="59"/>
      <c r="L58" s="59"/>
      <c r="M58" s="60"/>
    </row>
    <row r="59" spans="1:13" ht="15.75" thickBot="1">
      <c r="A59" s="61" t="s">
        <v>70</v>
      </c>
      <c r="B59" s="62" t="s">
        <v>22</v>
      </c>
      <c r="C59" s="62"/>
      <c r="D59" s="63"/>
      <c r="E59" s="64" t="s">
        <v>71</v>
      </c>
      <c r="F59" s="65" t="s">
        <v>25</v>
      </c>
      <c r="G59" s="65"/>
      <c r="H59" s="65"/>
      <c r="I59" s="65"/>
      <c r="J59" s="65"/>
      <c r="K59" s="65"/>
      <c r="L59" s="65"/>
      <c r="M59" s="65"/>
    </row>
    <row r="60" spans="1:13" ht="14.25">
      <c r="A60" s="66" t="s">
        <v>72</v>
      </c>
      <c r="B60" s="67" t="s">
        <v>118</v>
      </c>
      <c r="C60" s="67"/>
      <c r="D60" s="68"/>
      <c r="E60" s="69" t="s">
        <v>74</v>
      </c>
      <c r="F60" s="70" t="s">
        <v>98</v>
      </c>
      <c r="G60" s="70"/>
      <c r="H60" s="70"/>
      <c r="I60" s="70"/>
      <c r="J60" s="70"/>
      <c r="K60" s="70"/>
      <c r="L60" s="70"/>
      <c r="M60" s="70"/>
    </row>
    <row r="61" spans="1:13" ht="14.25">
      <c r="A61" s="71" t="s">
        <v>76</v>
      </c>
      <c r="B61" s="72" t="s">
        <v>119</v>
      </c>
      <c r="C61" s="72"/>
      <c r="D61" s="68"/>
      <c r="E61" s="73" t="s">
        <v>78</v>
      </c>
      <c r="F61" s="74" t="s">
        <v>102</v>
      </c>
      <c r="G61" s="74"/>
      <c r="H61" s="74"/>
      <c r="I61" s="74"/>
      <c r="J61" s="74"/>
      <c r="K61" s="74"/>
      <c r="L61" s="74"/>
      <c r="M61" s="74"/>
    </row>
    <row r="62" spans="1:13" ht="14.25">
      <c r="A62" s="71" t="s">
        <v>80</v>
      </c>
      <c r="B62" s="72" t="s">
        <v>120</v>
      </c>
      <c r="C62" s="72"/>
      <c r="D62" s="68"/>
      <c r="E62" s="75" t="s">
        <v>82</v>
      </c>
      <c r="F62" s="74" t="s">
        <v>100</v>
      </c>
      <c r="G62" s="74"/>
      <c r="H62" s="74"/>
      <c r="I62" s="74"/>
      <c r="J62" s="74"/>
      <c r="K62" s="74"/>
      <c r="L62" s="74"/>
      <c r="M62" s="74"/>
    </row>
    <row r="63" spans="1:13" ht="15">
      <c r="A63" s="46"/>
      <c r="B63" s="43"/>
      <c r="C63" s="43"/>
      <c r="D63" s="43"/>
      <c r="E63" s="57"/>
      <c r="F63" s="76"/>
      <c r="G63" s="76"/>
      <c r="H63" s="76"/>
      <c r="I63" s="43"/>
      <c r="J63" s="43"/>
      <c r="K63" s="43"/>
      <c r="L63" s="77"/>
      <c r="M63" s="78"/>
    </row>
    <row r="64" spans="1:13" ht="15">
      <c r="A64" s="79" t="s">
        <v>84</v>
      </c>
      <c r="B64" s="43"/>
      <c r="C64" s="43"/>
      <c r="D64" s="43"/>
      <c r="E64" s="73">
        <v>1</v>
      </c>
      <c r="F64" s="73">
        <v>2</v>
      </c>
      <c r="G64" s="73">
        <v>3</v>
      </c>
      <c r="H64" s="73">
        <v>4</v>
      </c>
      <c r="I64" s="73">
        <v>5</v>
      </c>
      <c r="J64" s="80" t="s">
        <v>36</v>
      </c>
      <c r="K64" s="80"/>
      <c r="L64" s="73" t="s">
        <v>85</v>
      </c>
      <c r="M64" s="81" t="s">
        <v>86</v>
      </c>
    </row>
    <row r="65" spans="1:13" ht="14.25">
      <c r="A65" s="82" t="s">
        <v>87</v>
      </c>
      <c r="B65" s="83" t="str">
        <f>IF(B60&gt;"",B60,"")</f>
        <v>Ojala Matias</v>
      </c>
      <c r="C65" s="83" t="str">
        <f>IF(F60&gt;"",F60,"")</f>
        <v>Hyttinen Aleksi</v>
      </c>
      <c r="D65" s="84"/>
      <c r="E65" s="85">
        <v>10</v>
      </c>
      <c r="F65" s="85">
        <v>6</v>
      </c>
      <c r="G65" s="85">
        <v>2</v>
      </c>
      <c r="H65" s="85"/>
      <c r="I65" s="85"/>
      <c r="J65" s="86">
        <f>IF(ISBLANK(E65),"",COUNTIF(E65:I65,"&gt;=0"))</f>
        <v>3</v>
      </c>
      <c r="K65" s="86">
        <f>IF(ISBLANK(E65),"",(IF(LEFT(E65,1)="-",1,0)+IF(LEFT(F65,1)="-",1,0)+IF(LEFT(G65,1)="-",1,0)+IF(LEFT(H65,1)="-",1,0)+IF(LEFT(I65,1)="-",1,0)))</f>
        <v>0</v>
      </c>
      <c r="L65" s="87">
        <f aca="true" t="shared" si="2" ref="L65:M69">IF(J65=3,1,"")</f>
        <v>1</v>
      </c>
      <c r="M65" s="88">
        <f t="shared" si="2"/>
      </c>
    </row>
    <row r="66" spans="1:13" ht="14.25">
      <c r="A66" s="82" t="s">
        <v>88</v>
      </c>
      <c r="B66" s="83" t="str">
        <f>IF(B61&gt;"",B61,"")</f>
        <v>Jormanainen Jani</v>
      </c>
      <c r="C66" s="83" t="str">
        <f>IF(F61&gt;"",F61,"")</f>
        <v>Punnonen Petter</v>
      </c>
      <c r="D66" s="84"/>
      <c r="E66" s="85">
        <v>6</v>
      </c>
      <c r="F66" s="85">
        <v>9</v>
      </c>
      <c r="G66" s="85">
        <v>-8</v>
      </c>
      <c r="H66" s="85">
        <v>6</v>
      </c>
      <c r="I66" s="85"/>
      <c r="J66" s="86">
        <f>IF(ISBLANK(E66),"",COUNTIF(E66:I66,"&gt;=0"))</f>
        <v>3</v>
      </c>
      <c r="K66" s="86">
        <f>IF(ISBLANK(E66),"",(IF(LEFT(E66,1)="-",1,0)+IF(LEFT(F66,1)="-",1,0)+IF(LEFT(G66,1)="-",1,0)+IF(LEFT(H66,1)="-",1,0)+IF(LEFT(I66,1)="-",1,0)))</f>
        <v>1</v>
      </c>
      <c r="L66" s="87">
        <f t="shared" si="2"/>
        <v>1</v>
      </c>
      <c r="M66" s="88">
        <f t="shared" si="2"/>
      </c>
    </row>
    <row r="67" spans="1:13" ht="14.25">
      <c r="A67" s="82" t="s">
        <v>89</v>
      </c>
      <c r="B67" s="83" t="str">
        <f>IF(B62&gt;"",B62,"")</f>
        <v>Pihkala Arttu</v>
      </c>
      <c r="C67" s="83" t="str">
        <f>IF(F62&gt;"",F62,"")</f>
        <v>Pulkkinen Jyri</v>
      </c>
      <c r="D67" s="84"/>
      <c r="E67" s="85">
        <v>4</v>
      </c>
      <c r="F67" s="85">
        <v>9</v>
      </c>
      <c r="G67" s="85">
        <v>5</v>
      </c>
      <c r="H67" s="85"/>
      <c r="I67" s="85"/>
      <c r="J67" s="86">
        <f>IF(ISBLANK(E67),"",COUNTIF(E67:I67,"&gt;=0"))</f>
        <v>3</v>
      </c>
      <c r="K67" s="86">
        <f>IF(ISBLANK(E67),"",(IF(LEFT(E67,1)="-",1,0)+IF(LEFT(F67,1)="-",1,0)+IF(LEFT(G67,1)="-",1,0)+IF(LEFT(H67,1)="-",1,0)+IF(LEFT(I67,1)="-",1,0)))</f>
        <v>0</v>
      </c>
      <c r="L67" s="87">
        <f t="shared" si="2"/>
        <v>1</v>
      </c>
      <c r="M67" s="88">
        <f t="shared" si="2"/>
      </c>
    </row>
    <row r="68" spans="1:13" ht="14.25">
      <c r="A68" s="82" t="s">
        <v>90</v>
      </c>
      <c r="B68" s="83" t="str">
        <f>IF(B60&gt;"",B60,"")</f>
        <v>Ojala Matias</v>
      </c>
      <c r="C68" s="83" t="str">
        <f>IF(F61&gt;"",F61,"")</f>
        <v>Punnonen Petter</v>
      </c>
      <c r="D68" s="84"/>
      <c r="E68" s="85"/>
      <c r="F68" s="85"/>
      <c r="G68" s="85"/>
      <c r="H68" s="85"/>
      <c r="I68" s="85"/>
      <c r="J68" s="86">
        <f>IF(ISBLANK(E68),"",COUNTIF(E68:I68,"&gt;=0"))</f>
      </c>
      <c r="K68" s="86">
        <f>IF(ISBLANK(E68),"",(IF(LEFT(E68,1)="-",1,0)+IF(LEFT(F68,1)="-",1,0)+IF(LEFT(G68,1)="-",1,0)+IF(LEFT(H68,1)="-",1,0)+IF(LEFT(I68,1)="-",1,0)))</f>
      </c>
      <c r="L68" s="87">
        <f t="shared" si="2"/>
      </c>
      <c r="M68" s="88">
        <f t="shared" si="2"/>
      </c>
    </row>
    <row r="69" spans="1:13" ht="14.25">
      <c r="A69" s="82" t="s">
        <v>91</v>
      </c>
      <c r="B69" s="83" t="str">
        <f>IF(B61&gt;"",B61,"")</f>
        <v>Jormanainen Jani</v>
      </c>
      <c r="C69" s="83" t="str">
        <f>IF(F60&gt;"",F60,"")</f>
        <v>Hyttinen Aleksi</v>
      </c>
      <c r="D69" s="84"/>
      <c r="E69" s="85"/>
      <c r="F69" s="85"/>
      <c r="G69" s="85"/>
      <c r="H69" s="85"/>
      <c r="I69" s="85"/>
      <c r="J69" s="86">
        <f>IF(ISBLANK(E69),"",COUNTIF(E69:I69,"&gt;=0"))</f>
      </c>
      <c r="K69" s="86">
        <f>IF(ISBLANK(E69),"",(IF(LEFT(E69,1)="-",1,0)+IF(LEFT(F69,1)="-",1,0)+IF(LEFT(G69,1)="-",1,0)+IF(LEFT(H69,1)="-",1,0)+IF(LEFT(I69,1)="-",1,0)))</f>
      </c>
      <c r="L69" s="87">
        <f t="shared" si="2"/>
      </c>
      <c r="M69" s="88">
        <f t="shared" si="2"/>
      </c>
    </row>
    <row r="70" spans="1:13" ht="15">
      <c r="A70" s="46"/>
      <c r="B70" s="43"/>
      <c r="C70" s="43"/>
      <c r="D70" s="43"/>
      <c r="E70" s="43"/>
      <c r="F70" s="43"/>
      <c r="G70" s="43"/>
      <c r="H70" s="89" t="s">
        <v>92</v>
      </c>
      <c r="I70" s="89"/>
      <c r="J70" s="90">
        <f>SUM(J65:J69)</f>
        <v>9</v>
      </c>
      <c r="K70" s="90">
        <f>SUM(K65:K69)</f>
        <v>1</v>
      </c>
      <c r="L70" s="90">
        <f>SUM(L65:L69)</f>
        <v>3</v>
      </c>
      <c r="M70" s="91">
        <f>SUM(M65:M69)</f>
        <v>0</v>
      </c>
    </row>
    <row r="71" spans="1:13" ht="15">
      <c r="A71" s="92" t="s">
        <v>93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78"/>
    </row>
    <row r="72" spans="1:13" ht="15">
      <c r="A72" s="93" t="s">
        <v>94</v>
      </c>
      <c r="B72" s="94"/>
      <c r="C72" s="94" t="s">
        <v>95</v>
      </c>
      <c r="D72" s="94"/>
      <c r="E72" s="94"/>
      <c r="F72" s="94" t="s">
        <v>50</v>
      </c>
      <c r="G72" s="94"/>
      <c r="H72" s="94"/>
      <c r="I72" s="95" t="s">
        <v>96</v>
      </c>
      <c r="J72" s="43"/>
      <c r="K72" s="43"/>
      <c r="L72" s="43"/>
      <c r="M72" s="78"/>
    </row>
    <row r="73" spans="1:13" ht="18" thickBot="1">
      <c r="A73" s="46"/>
      <c r="B73" s="43"/>
      <c r="C73" s="43"/>
      <c r="D73" s="43"/>
      <c r="E73" s="43"/>
      <c r="F73" s="43"/>
      <c r="G73" s="43"/>
      <c r="H73" s="43"/>
      <c r="I73" s="96" t="str">
        <f>IF(L70=3,B59,IF(M70=3,F59,""))</f>
        <v>PT Espoo 1</v>
      </c>
      <c r="J73" s="96"/>
      <c r="K73" s="96"/>
      <c r="L73" s="96"/>
      <c r="M73" s="96"/>
    </row>
    <row r="74" spans="1:13" ht="18" thickBot="1">
      <c r="A74" s="97"/>
      <c r="B74" s="98"/>
      <c r="C74" s="98"/>
      <c r="D74" s="98"/>
      <c r="E74" s="98"/>
      <c r="F74" s="98"/>
      <c r="G74" s="98"/>
      <c r="H74" s="98"/>
      <c r="I74" s="99"/>
      <c r="J74" s="99"/>
      <c r="K74" s="99"/>
      <c r="L74" s="99"/>
      <c r="M74" s="100"/>
    </row>
    <row r="75" spans="1:13" ht="18" thickTop="1">
      <c r="A75" s="102"/>
      <c r="B75" s="102"/>
      <c r="C75" s="102"/>
      <c r="D75" s="102"/>
      <c r="E75" s="102"/>
      <c r="F75" s="102"/>
      <c r="G75" s="102"/>
      <c r="H75" s="102"/>
      <c r="I75" s="103"/>
      <c r="J75" s="103"/>
      <c r="K75" s="103"/>
      <c r="L75" s="103"/>
      <c r="M75" s="103"/>
    </row>
    <row r="76" spans="1:13" ht="17.25">
      <c r="A76" s="102"/>
      <c r="B76" s="102"/>
      <c r="C76" s="102"/>
      <c r="D76" s="102"/>
      <c r="E76" s="102"/>
      <c r="F76" s="102"/>
      <c r="G76" s="102"/>
      <c r="H76" s="102"/>
      <c r="I76" s="103"/>
      <c r="J76" s="103"/>
      <c r="K76" s="103"/>
      <c r="L76" s="103"/>
      <c r="M76" s="103"/>
    </row>
    <row r="77" ht="15" thickBot="1"/>
    <row r="78" spans="1:13" ht="15.75" thickTop="1">
      <c r="A78" s="36"/>
      <c r="B78" s="37"/>
      <c r="C78" s="37"/>
      <c r="D78" s="37"/>
      <c r="E78" s="38" t="s">
        <v>61</v>
      </c>
      <c r="F78" s="38"/>
      <c r="G78" s="143" t="s">
        <v>0</v>
      </c>
      <c r="H78" s="143"/>
      <c r="I78" s="143"/>
      <c r="J78" s="143"/>
      <c r="K78" s="143"/>
      <c r="L78" s="143"/>
      <c r="M78" s="143"/>
    </row>
    <row r="79" spans="1:13" ht="15">
      <c r="A79" s="40"/>
      <c r="B79" s="41" t="s">
        <v>62</v>
      </c>
      <c r="C79" s="42"/>
      <c r="D79" s="43"/>
      <c r="E79" s="44" t="s">
        <v>63</v>
      </c>
      <c r="F79" s="44"/>
      <c r="G79" s="45" t="s">
        <v>64</v>
      </c>
      <c r="H79" s="45"/>
      <c r="I79" s="45"/>
      <c r="J79" s="45"/>
      <c r="K79" s="45"/>
      <c r="L79" s="45"/>
      <c r="M79" s="45"/>
    </row>
    <row r="80" spans="1:13" ht="15">
      <c r="A80" s="46"/>
      <c r="B80" s="47"/>
      <c r="C80" s="43"/>
      <c r="D80" s="43"/>
      <c r="E80" s="48" t="s">
        <v>65</v>
      </c>
      <c r="F80" s="48"/>
      <c r="G80" s="49" t="s">
        <v>32</v>
      </c>
      <c r="H80" s="49"/>
      <c r="I80" s="49"/>
      <c r="J80" s="49"/>
      <c r="K80" s="49"/>
      <c r="L80" s="49"/>
      <c r="M80" s="49"/>
    </row>
    <row r="81" spans="1:13" ht="21" thickBot="1">
      <c r="A81" s="50"/>
      <c r="B81" s="51" t="s">
        <v>66</v>
      </c>
      <c r="C81" s="43"/>
      <c r="D81" s="43"/>
      <c r="E81" s="52" t="s">
        <v>67</v>
      </c>
      <c r="F81" s="52"/>
      <c r="G81" s="53">
        <v>43792</v>
      </c>
      <c r="H81" s="53"/>
      <c r="I81" s="53"/>
      <c r="J81" s="54" t="s">
        <v>68</v>
      </c>
      <c r="K81" s="55" t="s">
        <v>111</v>
      </c>
      <c r="L81" s="55"/>
      <c r="M81" s="55"/>
    </row>
    <row r="82" spans="1:13" ht="15.75" thickTop="1">
      <c r="A82" s="56"/>
      <c r="B82" s="43"/>
      <c r="C82" s="43"/>
      <c r="D82" s="43"/>
      <c r="E82" s="57"/>
      <c r="F82" s="43"/>
      <c r="G82" s="43"/>
      <c r="H82" s="58"/>
      <c r="I82" s="59"/>
      <c r="J82" s="59"/>
      <c r="K82" s="59"/>
      <c r="L82" s="59"/>
      <c r="M82" s="60"/>
    </row>
    <row r="83" spans="1:13" ht="15.75" thickBot="1">
      <c r="A83" s="61" t="s">
        <v>70</v>
      </c>
      <c r="B83" s="62" t="s">
        <v>22</v>
      </c>
      <c r="C83" s="62"/>
      <c r="D83" s="63"/>
      <c r="E83" s="64" t="s">
        <v>71</v>
      </c>
      <c r="F83" s="65" t="s">
        <v>15</v>
      </c>
      <c r="G83" s="65"/>
      <c r="H83" s="65"/>
      <c r="I83" s="65"/>
      <c r="J83" s="65"/>
      <c r="K83" s="65"/>
      <c r="L83" s="65"/>
      <c r="M83" s="65"/>
    </row>
    <row r="84" spans="1:13" ht="14.25">
      <c r="A84" s="66" t="s">
        <v>72</v>
      </c>
      <c r="B84" s="67" t="s">
        <v>121</v>
      </c>
      <c r="C84" s="67"/>
      <c r="D84" s="68"/>
      <c r="E84" s="69" t="s">
        <v>74</v>
      </c>
      <c r="F84" s="70" t="s">
        <v>77</v>
      </c>
      <c r="G84" s="70"/>
      <c r="H84" s="70"/>
      <c r="I84" s="70"/>
      <c r="J84" s="70"/>
      <c r="K84" s="70"/>
      <c r="L84" s="70"/>
      <c r="M84" s="70"/>
    </row>
    <row r="85" spans="1:13" ht="14.25">
      <c r="A85" s="71" t="s">
        <v>76</v>
      </c>
      <c r="B85" s="72" t="s">
        <v>122</v>
      </c>
      <c r="C85" s="72"/>
      <c r="D85" s="68"/>
      <c r="E85" s="73" t="s">
        <v>78</v>
      </c>
      <c r="F85" s="74" t="s">
        <v>73</v>
      </c>
      <c r="G85" s="74"/>
      <c r="H85" s="74"/>
      <c r="I85" s="74"/>
      <c r="J85" s="74"/>
      <c r="K85" s="74"/>
      <c r="L85" s="74"/>
      <c r="M85" s="74"/>
    </row>
    <row r="86" spans="1:13" ht="14.25">
      <c r="A86" s="71" t="s">
        <v>80</v>
      </c>
      <c r="B86" s="72" t="s">
        <v>123</v>
      </c>
      <c r="C86" s="72"/>
      <c r="D86" s="68"/>
      <c r="E86" s="75" t="s">
        <v>82</v>
      </c>
      <c r="F86" s="74" t="s">
        <v>81</v>
      </c>
      <c r="G86" s="74"/>
      <c r="H86" s="74"/>
      <c r="I86" s="74"/>
      <c r="J86" s="74"/>
      <c r="K86" s="74"/>
      <c r="L86" s="74"/>
      <c r="M86" s="74"/>
    </row>
    <row r="87" spans="1:13" ht="15">
      <c r="A87" s="46"/>
      <c r="B87" s="43"/>
      <c r="C87" s="43"/>
      <c r="D87" s="43"/>
      <c r="E87" s="57"/>
      <c r="F87" s="76"/>
      <c r="G87" s="76"/>
      <c r="H87" s="76"/>
      <c r="I87" s="43"/>
      <c r="J87" s="43"/>
      <c r="K87" s="43"/>
      <c r="L87" s="77"/>
      <c r="M87" s="78"/>
    </row>
    <row r="88" spans="1:13" ht="15">
      <c r="A88" s="79" t="s">
        <v>84</v>
      </c>
      <c r="B88" s="43"/>
      <c r="C88" s="43"/>
      <c r="D88" s="43"/>
      <c r="E88" s="73">
        <v>1</v>
      </c>
      <c r="F88" s="73">
        <v>2</v>
      </c>
      <c r="G88" s="73">
        <v>3</v>
      </c>
      <c r="H88" s="73">
        <v>4</v>
      </c>
      <c r="I88" s="73">
        <v>5</v>
      </c>
      <c r="J88" s="80" t="s">
        <v>36</v>
      </c>
      <c r="K88" s="80"/>
      <c r="L88" s="73" t="s">
        <v>85</v>
      </c>
      <c r="M88" s="81" t="s">
        <v>86</v>
      </c>
    </row>
    <row r="89" spans="1:13" ht="14.25">
      <c r="A89" s="82" t="s">
        <v>87</v>
      </c>
      <c r="B89" s="83" t="str">
        <f>IF(B84&gt;"",B84,"")</f>
        <v>Räsänen Mika</v>
      </c>
      <c r="C89" s="83" t="str">
        <f>IF(F84&gt;"",F84,"")</f>
        <v>Ågren Pekka</v>
      </c>
      <c r="D89" s="84"/>
      <c r="E89" s="85">
        <v>5</v>
      </c>
      <c r="F89" s="85">
        <v>5</v>
      </c>
      <c r="G89" s="85">
        <v>5</v>
      </c>
      <c r="H89" s="85"/>
      <c r="I89" s="85"/>
      <c r="J89" s="86">
        <f>IF(ISBLANK(E89),"",COUNTIF(E89:I89,"&gt;=0"))</f>
        <v>3</v>
      </c>
      <c r="K89" s="86">
        <f>IF(ISBLANK(E89),"",(IF(LEFT(E89,1)="-",1,0)+IF(LEFT(F89,1)="-",1,0)+IF(LEFT(G89,1)="-",1,0)+IF(LEFT(H89,1)="-",1,0)+IF(LEFT(I89,1)="-",1,0)))</f>
        <v>0</v>
      </c>
      <c r="L89" s="87">
        <f aca="true" t="shared" si="3" ref="L89:M93">IF(J89=3,1,"")</f>
        <v>1</v>
      </c>
      <c r="M89" s="88">
        <f t="shared" si="3"/>
      </c>
    </row>
    <row r="90" spans="1:13" ht="14.25">
      <c r="A90" s="82" t="s">
        <v>88</v>
      </c>
      <c r="B90" s="83" t="str">
        <f>IF(B85&gt;"",B85,"")</f>
        <v>Räsänen Aleksi</v>
      </c>
      <c r="C90" s="83" t="str">
        <f>IF(F85&gt;"",F85,"")</f>
        <v>Tuuttila Juhana</v>
      </c>
      <c r="D90" s="84"/>
      <c r="E90" s="85">
        <v>-8</v>
      </c>
      <c r="F90" s="85">
        <v>12</v>
      </c>
      <c r="G90" s="85">
        <v>5</v>
      </c>
      <c r="H90" s="85">
        <v>6</v>
      </c>
      <c r="I90" s="85"/>
      <c r="J90" s="86">
        <f>IF(ISBLANK(E90),"",COUNTIF(E90:I90,"&gt;=0"))</f>
        <v>3</v>
      </c>
      <c r="K90" s="86">
        <f>IF(ISBLANK(E90),"",(IF(LEFT(E90,1)="-",1,0)+IF(LEFT(F90,1)="-",1,0)+IF(LEFT(G90,1)="-",1,0)+IF(LEFT(H90,1)="-",1,0)+IF(LEFT(I90,1)="-",1,0)))</f>
        <v>1</v>
      </c>
      <c r="L90" s="87">
        <f t="shared" si="3"/>
        <v>1</v>
      </c>
      <c r="M90" s="88">
        <f t="shared" si="3"/>
      </c>
    </row>
    <row r="91" spans="1:13" ht="14.25">
      <c r="A91" s="82" t="s">
        <v>89</v>
      </c>
      <c r="B91" s="83" t="str">
        <f>IF(B86&gt;"",B86,"")</f>
        <v>Chau Dinh Huy</v>
      </c>
      <c r="C91" s="83" t="str">
        <f>IF(F86&gt;"",F86,"")</f>
        <v>Lehtonen Tomi</v>
      </c>
      <c r="D91" s="84"/>
      <c r="E91" s="85">
        <v>-7</v>
      </c>
      <c r="F91" s="85">
        <v>7</v>
      </c>
      <c r="G91" s="85">
        <v>-9</v>
      </c>
      <c r="H91" s="85">
        <v>7</v>
      </c>
      <c r="I91" s="85">
        <v>-10</v>
      </c>
      <c r="J91" s="86">
        <f>IF(ISBLANK(E91),"",COUNTIF(E91:I91,"&gt;=0"))</f>
        <v>2</v>
      </c>
      <c r="K91" s="86">
        <f>IF(ISBLANK(E91),"",(IF(LEFT(E91,1)="-",1,0)+IF(LEFT(F91,1)="-",1,0)+IF(LEFT(G91,1)="-",1,0)+IF(LEFT(H91,1)="-",1,0)+IF(LEFT(I91,1)="-",1,0)))</f>
        <v>3</v>
      </c>
      <c r="L91" s="87">
        <f t="shared" si="3"/>
      </c>
      <c r="M91" s="88">
        <f t="shared" si="3"/>
        <v>1</v>
      </c>
    </row>
    <row r="92" spans="1:13" ht="14.25">
      <c r="A92" s="82" t="s">
        <v>90</v>
      </c>
      <c r="B92" s="83" t="str">
        <f>IF(B84&gt;"",B84,"")</f>
        <v>Räsänen Mika</v>
      </c>
      <c r="C92" s="83" t="str">
        <f>IF(F85&gt;"",F85,"")</f>
        <v>Tuuttila Juhana</v>
      </c>
      <c r="D92" s="84"/>
      <c r="E92" s="85">
        <v>7</v>
      </c>
      <c r="F92" s="85">
        <v>5</v>
      </c>
      <c r="G92" s="85">
        <v>2</v>
      </c>
      <c r="H92" s="85"/>
      <c r="I92" s="85"/>
      <c r="J92" s="86">
        <f>IF(ISBLANK(E92),"",COUNTIF(E92:I92,"&gt;=0"))</f>
        <v>3</v>
      </c>
      <c r="K92" s="86">
        <f>IF(ISBLANK(E92),"",(IF(LEFT(E92,1)="-",1,0)+IF(LEFT(F92,1)="-",1,0)+IF(LEFT(G92,1)="-",1,0)+IF(LEFT(H92,1)="-",1,0)+IF(LEFT(I92,1)="-",1,0)))</f>
        <v>0</v>
      </c>
      <c r="L92" s="87">
        <f t="shared" si="3"/>
        <v>1</v>
      </c>
      <c r="M92" s="88">
        <f t="shared" si="3"/>
      </c>
    </row>
    <row r="93" spans="1:13" ht="14.25">
      <c r="A93" s="82" t="s">
        <v>91</v>
      </c>
      <c r="B93" s="83" t="str">
        <f>IF(B85&gt;"",B85,"")</f>
        <v>Räsänen Aleksi</v>
      </c>
      <c r="C93" s="83" t="str">
        <f>IF(F84&gt;"",F84,"")</f>
        <v>Ågren Pekka</v>
      </c>
      <c r="D93" s="84"/>
      <c r="E93" s="85"/>
      <c r="F93" s="85"/>
      <c r="G93" s="85"/>
      <c r="H93" s="85"/>
      <c r="I93" s="85"/>
      <c r="J93" s="86">
        <f>IF(ISBLANK(E93),"",COUNTIF(E93:I93,"&gt;=0"))</f>
      </c>
      <c r="K93" s="86">
        <f>IF(ISBLANK(E93),"",(IF(LEFT(E93,1)="-",1,0)+IF(LEFT(F93,1)="-",1,0)+IF(LEFT(G93,1)="-",1,0)+IF(LEFT(H93,1)="-",1,0)+IF(LEFT(I93,1)="-",1,0)))</f>
      </c>
      <c r="L93" s="87">
        <f t="shared" si="3"/>
      </c>
      <c r="M93" s="88">
        <f t="shared" si="3"/>
      </c>
    </row>
    <row r="94" spans="1:13" ht="15">
      <c r="A94" s="46"/>
      <c r="B94" s="43"/>
      <c r="C94" s="43"/>
      <c r="D94" s="43"/>
      <c r="E94" s="43"/>
      <c r="F94" s="43"/>
      <c r="G94" s="43"/>
      <c r="H94" s="89" t="s">
        <v>92</v>
      </c>
      <c r="I94" s="89"/>
      <c r="J94" s="90">
        <f>SUM(J89:J93)</f>
        <v>11</v>
      </c>
      <c r="K94" s="90">
        <f>SUM(K89:K93)</f>
        <v>4</v>
      </c>
      <c r="L94" s="90">
        <f>SUM(L89:L93)</f>
        <v>3</v>
      </c>
      <c r="M94" s="91">
        <f>SUM(M89:M93)</f>
        <v>1</v>
      </c>
    </row>
    <row r="95" spans="1:13" ht="15">
      <c r="A95" s="92" t="s">
        <v>93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78"/>
    </row>
    <row r="96" spans="1:13" ht="15">
      <c r="A96" s="93" t="s">
        <v>94</v>
      </c>
      <c r="B96" s="94"/>
      <c r="C96" s="94" t="s">
        <v>95</v>
      </c>
      <c r="D96" s="94"/>
      <c r="E96" s="94"/>
      <c r="F96" s="94" t="s">
        <v>50</v>
      </c>
      <c r="G96" s="94"/>
      <c r="H96" s="94"/>
      <c r="I96" s="95" t="s">
        <v>96</v>
      </c>
      <c r="J96" s="43"/>
      <c r="K96" s="43"/>
      <c r="L96" s="43"/>
      <c r="M96" s="78"/>
    </row>
    <row r="97" spans="1:13" ht="18" thickBot="1">
      <c r="A97" s="46"/>
      <c r="B97" s="43"/>
      <c r="C97" s="43"/>
      <c r="D97" s="43"/>
      <c r="E97" s="43"/>
      <c r="F97" s="43"/>
      <c r="G97" s="43"/>
      <c r="H97" s="43"/>
      <c r="I97" s="96" t="str">
        <f>IF(L94=3,B83,IF(M94=3,F83,""))</f>
        <v>PT Espoo 1</v>
      </c>
      <c r="J97" s="96"/>
      <c r="K97" s="96"/>
      <c r="L97" s="96"/>
      <c r="M97" s="96"/>
    </row>
    <row r="98" spans="1:13" ht="18" thickBot="1">
      <c r="A98" s="97"/>
      <c r="B98" s="98"/>
      <c r="C98" s="98"/>
      <c r="D98" s="98"/>
      <c r="E98" s="98"/>
      <c r="F98" s="98"/>
      <c r="G98" s="98"/>
      <c r="H98" s="98"/>
      <c r="I98" s="99"/>
      <c r="J98" s="99"/>
      <c r="K98" s="99"/>
      <c r="L98" s="99"/>
      <c r="M98" s="100"/>
    </row>
    <row r="99" spans="1:13" ht="18" thickTop="1">
      <c r="A99" s="102"/>
      <c r="B99" s="102"/>
      <c r="C99" s="102"/>
      <c r="D99" s="102"/>
      <c r="E99" s="102"/>
      <c r="F99" s="102"/>
      <c r="G99" s="102"/>
      <c r="H99" s="102"/>
      <c r="I99" s="103"/>
      <c r="J99" s="103"/>
      <c r="K99" s="103"/>
      <c r="L99" s="103"/>
      <c r="M99" s="103"/>
    </row>
  </sheetData>
  <sheetProtection/>
  <mergeCells count="80">
    <mergeCell ref="I97:M97"/>
    <mergeCell ref="B85:C85"/>
    <mergeCell ref="F85:M85"/>
    <mergeCell ref="B86:C86"/>
    <mergeCell ref="F86:M86"/>
    <mergeCell ref="J88:K88"/>
    <mergeCell ref="H94:I94"/>
    <mergeCell ref="E81:F81"/>
    <mergeCell ref="G81:I81"/>
    <mergeCell ref="K81:M81"/>
    <mergeCell ref="B83:C83"/>
    <mergeCell ref="F83:M83"/>
    <mergeCell ref="B84:C84"/>
    <mergeCell ref="F84:M84"/>
    <mergeCell ref="I73:M73"/>
    <mergeCell ref="E78:F78"/>
    <mergeCell ref="G78:M78"/>
    <mergeCell ref="E79:F79"/>
    <mergeCell ref="G79:M79"/>
    <mergeCell ref="E80:F80"/>
    <mergeCell ref="G80:M80"/>
    <mergeCell ref="B61:C61"/>
    <mergeCell ref="F61:M61"/>
    <mergeCell ref="B62:C62"/>
    <mergeCell ref="F62:M62"/>
    <mergeCell ref="J64:K64"/>
    <mergeCell ref="H70:I70"/>
    <mergeCell ref="E57:F57"/>
    <mergeCell ref="G57:I57"/>
    <mergeCell ref="K57:M57"/>
    <mergeCell ref="B59:C59"/>
    <mergeCell ref="F59:M59"/>
    <mergeCell ref="B60:C60"/>
    <mergeCell ref="F60:M60"/>
    <mergeCell ref="I45:M45"/>
    <mergeCell ref="E54:F54"/>
    <mergeCell ref="G54:M54"/>
    <mergeCell ref="E55:F55"/>
    <mergeCell ref="G55:M55"/>
    <mergeCell ref="E56:F56"/>
    <mergeCell ref="G56:M56"/>
    <mergeCell ref="B33:C33"/>
    <mergeCell ref="F33:M33"/>
    <mergeCell ref="B34:C34"/>
    <mergeCell ref="F34:M34"/>
    <mergeCell ref="J36:K36"/>
    <mergeCell ref="H42:I42"/>
    <mergeCell ref="E29:F29"/>
    <mergeCell ref="G29:I29"/>
    <mergeCell ref="K29:M29"/>
    <mergeCell ref="B31:C31"/>
    <mergeCell ref="F31:M31"/>
    <mergeCell ref="B32:C32"/>
    <mergeCell ref="F32:M32"/>
    <mergeCell ref="I20:M20"/>
    <mergeCell ref="E26:F26"/>
    <mergeCell ref="G26:M26"/>
    <mergeCell ref="E27:F27"/>
    <mergeCell ref="G27:M27"/>
    <mergeCell ref="E28:F28"/>
    <mergeCell ref="G28:M28"/>
    <mergeCell ref="B8:C8"/>
    <mergeCell ref="F8:M8"/>
    <mergeCell ref="B9:C9"/>
    <mergeCell ref="F9:M9"/>
    <mergeCell ref="J11:K11"/>
    <mergeCell ref="H17:I17"/>
    <mergeCell ref="E4:F4"/>
    <mergeCell ref="G4:I4"/>
    <mergeCell ref="K4:M4"/>
    <mergeCell ref="B6:C6"/>
    <mergeCell ref="F6:M6"/>
    <mergeCell ref="B7:C7"/>
    <mergeCell ref="F7:M7"/>
    <mergeCell ref="E1:F1"/>
    <mergeCell ref="G1:M1"/>
    <mergeCell ref="E2:F2"/>
    <mergeCell ref="G2:M2"/>
    <mergeCell ref="E3:F3"/>
    <mergeCell ref="G3:M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Jyrki Ylenius</dc:creator>
  <cp:keywords/>
  <dc:description/>
  <cp:lastModifiedBy>Jyrki Ylenius</cp:lastModifiedBy>
  <dcterms:created xsi:type="dcterms:W3CDTF">2019-11-23T13:25:40Z</dcterms:created>
  <dcterms:modified xsi:type="dcterms:W3CDTF">2019-11-23T16:49:48Z</dcterms:modified>
  <cp:category/>
  <cp:version/>
  <cp:contentType/>
  <cp:contentStatus/>
</cp:coreProperties>
</file>